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kt\shares\KTHOMES\00218830\Eigene Dokumente\VORLAGEN Ausfall 2.-0\jP\"/>
    </mc:Choice>
  </mc:AlternateContent>
  <workbookProtection workbookAlgorithmName="SHA-512" workbookHashValue="Yfqs+qXxfz2LlYHUI0u2wLcjGJRYH4R9S15so4HE8JwiVwN9t6GJKeSp1glERPKb0/a7g3ibYbpmrs/rshKHgA==" workbookSaltValue="lmbKD8r9mwwdUcJTG0ZWIA==" workbookSpinCount="100000" lockStructure="1"/>
  <bookViews>
    <workbookView xWindow="0" yWindow="0" windowWidth="19200" windowHeight="6960" tabRatio="568" firstSheet="1" activeTab="1"/>
  </bookViews>
  <sheets>
    <sheet name="Hauptberechnung durch KF" sheetId="3" state="hidden" r:id="rId1"/>
    <sheet name="Kennzahlen aus den Vorjahren" sheetId="2" r:id="rId2"/>
    <sheet name="Schadensberechnung" sheetId="1" r:id="rId3"/>
  </sheets>
  <definedNames>
    <definedName name="_xlnm.Print_Area" localSheetId="1">'Kennzahlen aus den Vorjahren'!$A$30:$P$58</definedName>
    <definedName name="_xlnm.Print_Area" localSheetId="2">Schadensberechnung!$A$15:$O$103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C4" i="2"/>
  <c r="G4" i="3"/>
  <c r="E38" i="3" l="1"/>
  <c r="D38" i="3"/>
  <c r="G38" i="3" s="1"/>
  <c r="L61" i="1"/>
  <c r="L62" i="1"/>
  <c r="L63" i="1"/>
  <c r="L65" i="1" s="1"/>
  <c r="L88" i="1" s="1"/>
  <c r="L64" i="1"/>
  <c r="M69" i="1"/>
  <c r="M70" i="1"/>
  <c r="M71" i="1"/>
  <c r="M72" i="1"/>
  <c r="M73" i="1"/>
  <c r="M74" i="1"/>
  <c r="M75" i="1"/>
  <c r="M77" i="1"/>
  <c r="M78" i="1"/>
  <c r="M79" i="1"/>
  <c r="M80" i="1"/>
  <c r="M81" i="1"/>
  <c r="G24" i="3"/>
  <c r="G25" i="3"/>
  <c r="G26" i="3"/>
  <c r="G27" i="3"/>
  <c r="G28" i="3"/>
  <c r="G23" i="3"/>
  <c r="B28" i="3"/>
  <c r="B27" i="3"/>
  <c r="B26" i="3"/>
  <c r="B25" i="3"/>
  <c r="B24" i="3"/>
  <c r="B23" i="3"/>
  <c r="G3" i="3"/>
  <c r="G2" i="3"/>
  <c r="G32" i="3" l="1"/>
  <c r="E30" i="3" s="1"/>
  <c r="K38" i="2" l="1"/>
  <c r="D44" i="2" l="1"/>
  <c r="G65" i="1" l="1"/>
  <c r="G88" i="1" l="1"/>
  <c r="E53" i="2" l="1"/>
  <c r="M44" i="2"/>
  <c r="K47" i="2" l="1"/>
  <c r="K48" i="2"/>
  <c r="K49" i="2"/>
  <c r="K50" i="2"/>
  <c r="K51" i="2"/>
  <c r="K52" i="2"/>
  <c r="K46" i="2"/>
  <c r="K39" i="2"/>
  <c r="K40" i="2"/>
  <c r="E39" i="1" s="1"/>
  <c r="K41" i="2"/>
  <c r="E44" i="1" s="1"/>
  <c r="K42" i="2"/>
  <c r="E49" i="1" s="1"/>
  <c r="K43" i="2"/>
  <c r="E54" i="1" s="1"/>
  <c r="E53" i="1" l="1"/>
  <c r="G53" i="1" s="1"/>
  <c r="L53" i="1" s="1"/>
  <c r="G56" i="1"/>
  <c r="L56" i="1" s="1"/>
  <c r="G54" i="1"/>
  <c r="L54" i="1" s="1"/>
  <c r="G55" i="1"/>
  <c r="L55" i="1" s="1"/>
  <c r="E48" i="1"/>
  <c r="G48" i="1" s="1"/>
  <c r="L48" i="1" s="1"/>
  <c r="G51" i="1"/>
  <c r="L51" i="1" s="1"/>
  <c r="G50" i="1"/>
  <c r="L50" i="1" s="1"/>
  <c r="G49" i="1"/>
  <c r="L49" i="1" s="1"/>
  <c r="E43" i="1"/>
  <c r="G43" i="1" s="1"/>
  <c r="L43" i="1" s="1"/>
  <c r="G46" i="1"/>
  <c r="L46" i="1" s="1"/>
  <c r="G44" i="1"/>
  <c r="L44" i="1" s="1"/>
  <c r="G45" i="1"/>
  <c r="L45" i="1" s="1"/>
  <c r="E38" i="1"/>
  <c r="G38" i="1" s="1"/>
  <c r="L38" i="1" s="1"/>
  <c r="G41" i="1"/>
  <c r="L41" i="1" s="1"/>
  <c r="G39" i="1"/>
  <c r="L39" i="1" s="1"/>
  <c r="G40" i="1"/>
  <c r="L40" i="1" s="1"/>
  <c r="E34" i="1"/>
  <c r="K44" i="2"/>
  <c r="E29" i="1"/>
  <c r="K53" i="2"/>
  <c r="I53" i="2"/>
  <c r="N53" i="2"/>
  <c r="N54" i="2" s="1"/>
  <c r="H83" i="1" s="1"/>
  <c r="M83" i="1" s="1"/>
  <c r="M84" i="1" s="1"/>
  <c r="M89" i="1" s="1"/>
  <c r="E39" i="3" s="1"/>
  <c r="G53" i="2"/>
  <c r="H44" i="2"/>
  <c r="F44" i="2"/>
  <c r="E54" i="2"/>
  <c r="C25" i="3" l="1"/>
  <c r="E25" i="3" s="1"/>
  <c r="C26" i="3"/>
  <c r="E26" i="3" s="1"/>
  <c r="C27" i="3"/>
  <c r="E27" i="3" s="1"/>
  <c r="C28" i="3"/>
  <c r="E28" i="3" s="1"/>
  <c r="E28" i="1"/>
  <c r="G28" i="1" s="1"/>
  <c r="L28" i="1" s="1"/>
  <c r="G30" i="1"/>
  <c r="L30" i="1" s="1"/>
  <c r="G29" i="1"/>
  <c r="L29" i="1" s="1"/>
  <c r="G31" i="1"/>
  <c r="L31" i="1" s="1"/>
  <c r="E33" i="1"/>
  <c r="G33" i="1" s="1"/>
  <c r="L33" i="1" s="1"/>
  <c r="G36" i="1"/>
  <c r="L36" i="1" s="1"/>
  <c r="G35" i="1"/>
  <c r="L35" i="1" s="1"/>
  <c r="G34" i="1"/>
  <c r="L34" i="1" s="1"/>
  <c r="K54" i="2"/>
  <c r="G54" i="2"/>
  <c r="I54" i="2"/>
  <c r="L57" i="1" l="1"/>
  <c r="L87" i="1" s="1"/>
  <c r="L90" i="1" s="1"/>
  <c r="L91" i="1" s="1"/>
  <c r="C9" i="3" s="1"/>
  <c r="C24" i="3"/>
  <c r="E24" i="3" s="1"/>
  <c r="C23" i="3"/>
  <c r="E23" i="3" s="1"/>
  <c r="H84" i="1"/>
  <c r="H89" i="1" s="1"/>
  <c r="D39" i="3" s="1"/>
  <c r="G39" i="3" s="1"/>
  <c r="E32" i="3" l="1"/>
  <c r="E37" i="3" s="1"/>
  <c r="C32" i="3"/>
  <c r="G57" i="1"/>
  <c r="G87" i="1" s="1"/>
  <c r="D37" i="3" l="1"/>
  <c r="G37" i="3" s="1"/>
  <c r="E40" i="3"/>
  <c r="E41" i="3" s="1"/>
  <c r="E42" i="3" s="1"/>
  <c r="G90" i="1"/>
  <c r="D40" i="3" l="1"/>
  <c r="G40" i="3"/>
  <c r="D41" i="3"/>
</calcChain>
</file>

<file path=xl/sharedStrings.xml><?xml version="1.0" encoding="utf-8"?>
<sst xmlns="http://schemas.openxmlformats.org/spreadsheetml/2006/main" count="277" uniqueCount="177">
  <si>
    <t>Gesuchsnummer</t>
  </si>
  <si>
    <t>B) Gesuch</t>
  </si>
  <si>
    <t>Gesuchswerte</t>
  </si>
  <si>
    <t>Ertrag</t>
  </si>
  <si>
    <t>Aufwand</t>
  </si>
  <si>
    <t>Entgangene Einnahmen</t>
  </si>
  <si>
    <t>Aufwandminderung</t>
  </si>
  <si>
    <t>Bemerkungen</t>
  </si>
  <si>
    <t>Einnahmen</t>
  </si>
  <si>
    <t>Ticketverkäufe</t>
  </si>
  <si>
    <t>Gastro- und Shopeinnahmen</t>
  </si>
  <si>
    <t>Gastro- und Shopeinnnahmen</t>
  </si>
  <si>
    <t>Vermietung</t>
  </si>
  <si>
    <t>private Kulturförderung (Drittmittel aus Sponsoring, Mäzenatenum, Spenden)</t>
  </si>
  <si>
    <t>weitere</t>
  </si>
  <si>
    <t>Aufwände</t>
  </si>
  <si>
    <t>Lohnkosten (inkl. Lohnnebenkosten wie AHV/IV/UV-Vorsogrebeiträge und Taggeldversicherungen)</t>
  </si>
  <si>
    <t>Gagen</t>
  </si>
  <si>
    <t>Warenaufwand (Gastro, Shop, Verbrauchsmaterial, Technik, etc,)</t>
  </si>
  <si>
    <t>weitere Entschädigungen</t>
  </si>
  <si>
    <t>Jahresrechnung 2017</t>
  </si>
  <si>
    <t>Jahresrechnung 2019</t>
  </si>
  <si>
    <t>Monat September</t>
  </si>
  <si>
    <t>Monat Oktober</t>
  </si>
  <si>
    <t>COVID19-Aufwände</t>
  </si>
  <si>
    <t>Nicht angefallene Betriebskosten (Fixkosten wie Reinigung, Energie usw.)</t>
  </si>
  <si>
    <t>Nicht angefallende Gagen / nicht angefallende Produktionskosten</t>
  </si>
  <si>
    <t>Weitere nicht angefallene Kosten</t>
  </si>
  <si>
    <t>Mietzinsreduktion</t>
  </si>
  <si>
    <t xml:space="preserve">Kurzarbeitsentschädigung </t>
  </si>
  <si>
    <t>Entschädigung von Privatversicherung</t>
  </si>
  <si>
    <t>Total entgangene Einnahmen</t>
  </si>
  <si>
    <t>Total Mehraufwand Schutzkonzepte</t>
  </si>
  <si>
    <t>Öffentliche Kulturfördergelder</t>
  </si>
  <si>
    <t>Mietzins</t>
  </si>
  <si>
    <t xml:space="preserve">Weitere Fixkosten (Wasser/Energie/Abfall/Unterhalt, etc.)
</t>
  </si>
  <si>
    <t>Kommunikations- und Werbekosten</t>
  </si>
  <si>
    <t>Umsatz total</t>
  </si>
  <si>
    <t>Total Ertragsausfall</t>
  </si>
  <si>
    <t>Jahresrechnung 2018</t>
  </si>
  <si>
    <t>Kommentare / Erläuterungen:</t>
  </si>
  <si>
    <t>Monatlicher Durchschnitt für 3 Jahre</t>
  </si>
  <si>
    <t>öffentliche Kulturfördergelder</t>
  </si>
  <si>
    <t>Weitere Einnahmen</t>
  </si>
  <si>
    <t>Reingewinn / Verlust</t>
  </si>
  <si>
    <t>Aufwand total</t>
  </si>
  <si>
    <t>Berechnung durch Gesuchsbearbeitung</t>
  </si>
  <si>
    <t>Monate</t>
  </si>
  <si>
    <t>Wie viele Monate war Ihr Betrieb
pro Jahr geöffnet?</t>
  </si>
  <si>
    <r>
      <rPr>
        <b/>
        <sz val="14"/>
        <color theme="1"/>
        <rFont val="Arial"/>
        <family val="2"/>
      </rPr>
      <t>A) Grundlagen</t>
    </r>
    <r>
      <rPr>
        <sz val="14"/>
        <color theme="1"/>
        <rFont val="Arial"/>
        <family val="2"/>
      </rPr>
      <t xml:space="preserve"> 
(Budget 2020)</t>
    </r>
  </si>
  <si>
    <t>Monat November</t>
  </si>
  <si>
    <t>Monat Dezember</t>
  </si>
  <si>
    <r>
      <rPr>
        <b/>
        <sz val="9"/>
        <color theme="1"/>
        <rFont val="Arial"/>
        <family val="2"/>
      </rPr>
      <t>Drittmittel</t>
    </r>
    <r>
      <rPr>
        <sz val="9"/>
        <color theme="1"/>
        <rFont val="Arial"/>
        <family val="2"/>
      </rPr>
      <t xml:space="preserve"> (private Kulturförderung, Sponsoring, Mäzenatenum, Spenden)</t>
    </r>
  </si>
  <si>
    <t>Zusatzkosten für Schutzkonzepte (September bis Dezember 2020)</t>
  </si>
  <si>
    <r>
      <rPr>
        <b/>
        <sz val="9"/>
        <color theme="1"/>
        <rFont val="Arial"/>
        <family val="2"/>
      </rPr>
      <t>Personal</t>
    </r>
    <r>
      <rPr>
        <sz val="9"/>
        <color theme="1"/>
        <rFont val="Arial"/>
        <family val="2"/>
      </rPr>
      <t xml:space="preserve"> (Belege und Lohnabrechnungen einreichen)</t>
    </r>
  </si>
  <si>
    <r>
      <rPr>
        <b/>
        <sz val="9"/>
        <color theme="1"/>
        <rFont val="Arial"/>
        <family val="2"/>
      </rPr>
      <t>Infrastruktur</t>
    </r>
    <r>
      <rPr>
        <sz val="9"/>
        <color theme="1"/>
        <rFont val="Arial"/>
        <family val="2"/>
      </rPr>
      <t xml:space="preserve"> (Belege von Rechnungen einreichen)</t>
    </r>
  </si>
  <si>
    <r>
      <rPr>
        <b/>
        <sz val="9"/>
        <color theme="1"/>
        <rFont val="Arial"/>
        <family val="2"/>
      </rPr>
      <t>Verbrauchsmaterial</t>
    </r>
    <r>
      <rPr>
        <sz val="9"/>
        <color theme="1"/>
        <rFont val="Arial"/>
        <family val="2"/>
      </rPr>
      <t xml:space="preserve"> (Belege von Rechnungen einreichen)</t>
    </r>
  </si>
  <si>
    <t>Nicht angefallene Kosten</t>
  </si>
  <si>
    <t>Total Aufwandminderung</t>
  </si>
  <si>
    <t>Zusammenzug / Berechnung Ertragsausfall</t>
  </si>
  <si>
    <t>Total Mehraufwand Schutzkonzept</t>
  </si>
  <si>
    <t xml:space="preserve">Aufwandminderung </t>
  </si>
  <si>
    <t>80% des Ertragsausfall</t>
  </si>
  <si>
    <t>Drittmittel</t>
  </si>
  <si>
    <t>Entschädigung</t>
  </si>
  <si>
    <t>Nicht angefallene Betriebskosten</t>
  </si>
  <si>
    <t>Nicht angefallene Materialkosten / Wareneinkauf</t>
  </si>
  <si>
    <t>Finanzielle Prüfung abgeschlossen</t>
  </si>
  <si>
    <t>Datum</t>
  </si>
  <si>
    <t>Finanzielle geprüft</t>
  </si>
  <si>
    <t>Name Prüfer</t>
  </si>
  <si>
    <r>
      <t>A) Grundlagen</t>
    </r>
    <r>
      <rPr>
        <sz val="14"/>
        <color theme="1"/>
        <rFont val="Arial"/>
        <family val="2"/>
      </rPr>
      <t xml:space="preserve"> (Kennzahlen aus den Jahresrechnungen 2017-2019)</t>
    </r>
  </si>
  <si>
    <t>Mietzinsreduktion (Belege einreichen)</t>
  </si>
  <si>
    <t>Entschädigung von Privatversicherung (Belege einreichen)</t>
  </si>
  <si>
    <t>Nicht angefallene Kosten für Werbung und Kommunikation</t>
  </si>
  <si>
    <t>Gewinn</t>
  </si>
  <si>
    <t>Schadenszeitraum:</t>
  </si>
  <si>
    <t>Oktober 2020</t>
  </si>
  <si>
    <t>November 2020</t>
  </si>
  <si>
    <t>Dezember 2020</t>
  </si>
  <si>
    <t>ja</t>
  </si>
  <si>
    <t>nein</t>
  </si>
  <si>
    <t>Bitte Schadensmonat mit ja oder nein bestimmen:</t>
  </si>
  <si>
    <t>Monatliche Einnahmen (Durchschnitt
2017-2019)</t>
  </si>
  <si>
    <t>Nicht angefallene Lohnkosten
(inkl. Lohnnebenkosten wie AHV/IV/UV-Vorsogrebeiträge und Taggeldversicherungen)</t>
  </si>
  <si>
    <t>Beschrieb</t>
  </si>
  <si>
    <t xml:space="preserve">Nicht angefallene Lohnkosten </t>
  </si>
  <si>
    <t>effektive Einnahmen
 (26. September bis 31. Dezember 2020)</t>
  </si>
  <si>
    <t>26. - 30. Sept (5 Tage)</t>
  </si>
  <si>
    <t>Aufwand-
minderung</t>
  </si>
  <si>
    <t>Produktionskosten</t>
  </si>
  <si>
    <t>Weitere Kosten</t>
  </si>
  <si>
    <t>Zusatzkosten</t>
  </si>
  <si>
    <t>Berechnung Ertragsausfall</t>
  </si>
  <si>
    <t>Total Schutzkonzepte</t>
  </si>
  <si>
    <t>Erwerbsersatzentschädigung</t>
  </si>
  <si>
    <t>Gewinn (anteilsmässig für Schadensperiode gem. Budget 2020, Budget 2020 einreichen)</t>
  </si>
  <si>
    <t>Nicht angef. Gagen / Produktionskosten</t>
  </si>
  <si>
    <t>Nicht angef. Materialkosten / Waren</t>
  </si>
  <si>
    <t>Nicht angef. Kosten für Werbung</t>
  </si>
  <si>
    <t>Nicht angefallene Kosten für Schadensperiode</t>
  </si>
  <si>
    <t>Entschädigungen für Schadensperiode</t>
  </si>
  <si>
    <t>Gewinn anteilsmässig für Schadensperiode</t>
  </si>
  <si>
    <t xml:space="preserve">Personal </t>
  </si>
  <si>
    <t xml:space="preserve">Infrastruktur </t>
  </si>
  <si>
    <t xml:space="preserve">Verbrauchsmaterial </t>
  </si>
  <si>
    <r>
      <t>Weitere Kosten</t>
    </r>
    <r>
      <rPr>
        <sz val="9"/>
        <color theme="1"/>
        <rFont val="Arial"/>
        <family val="2"/>
      </rPr>
      <t xml:space="preserve"> (Belege von Rechnungen einreichen)</t>
    </r>
  </si>
  <si>
    <t>26. bis 30. September 2020</t>
  </si>
  <si>
    <t>von</t>
  </si>
  <si>
    <t>bis</t>
  </si>
  <si>
    <t>Bitte geben Sie hier den genauen Schadenszeitraum an:</t>
  </si>
  <si>
    <t>Falls Sie vor dem 20. September 2020 bereits eine Ausfallentschädigung für die Zeit bis Ende Oktober 2020 eingereicht haben, können Sie für den gleichen Zeitraum keine zusätzliche Ausfallentschädigung beantragen. In diesem Fall beschränkt sich die aktuelle Ausfallentschädigung auf die Schadensperiode vom 1. November bis 31. Dezember 2020.</t>
  </si>
  <si>
    <t>Kosten, deren Wert aber bleiben</t>
  </si>
  <si>
    <t>Hier bitte Anschaffungen eintragen, welche auch später verwendet werden können (Bsp. Kostüme, Bühnenbilder, usw.)</t>
  </si>
  <si>
    <t xml:space="preserve">Bitte Posten hier aufführen: </t>
  </si>
  <si>
    <t>Bitte stellen Sie sicher, dass Sie beide Blätter (Register) ausfüllen:
 "Kennzahlen aus den Vorjahren" /  "Schadensberechnung"</t>
  </si>
  <si>
    <t>Ursprüngliches Budget 2020
(per 2019, nicht mit bereinigten Zahlen durch die Corona-Situation)</t>
  </si>
  <si>
    <t>Zur richtigen Berechnung des Schadens bitte bei jedem Monat, für den Sie einen Schaden geltend machen wollen, unter dem entsprechenden Monat das "nein" in ein "ja" ändern.</t>
  </si>
  <si>
    <t>Erwerbsersatzentschädigung  - Arbeitgeberähnliche Person</t>
  </si>
  <si>
    <t>Sollten Sie bei "Total Ertragsausfall" einen Minus-Wert erhalten, wurde das Formular nicht korrekt ausgefüllt oder Sie haben keinen finanziellen Schaden erlitten - bitte überprüfen Sie Ihre Zahlen nochmals.</t>
  </si>
  <si>
    <t>Kosten, deren Wert bleibt</t>
  </si>
  <si>
    <t xml:space="preserve">AUSFALLENTSCHÄDIGUNG KULTURUNTERNEHMEN KANTON LUZERN </t>
  </si>
  <si>
    <t>Version 1.2 / 2021.01.05</t>
  </si>
  <si>
    <t>Einführung</t>
  </si>
  <si>
    <t>Übersicht Gesuchseingabe</t>
  </si>
  <si>
    <t>Gesuchsteller</t>
  </si>
  <si>
    <t>UID</t>
  </si>
  <si>
    <t>Adresse</t>
  </si>
  <si>
    <t>PLZ/Ort</t>
  </si>
  <si>
    <t>Kontaktperson</t>
  </si>
  <si>
    <t>Telefonnummer</t>
  </si>
  <si>
    <t>Schadensperiode</t>
  </si>
  <si>
    <t>Frist zur Gesuchseingabe</t>
  </si>
  <si>
    <t>26. September bis 31. Dezember 2020</t>
  </si>
  <si>
    <t>31. Januar 2021</t>
  </si>
  <si>
    <t>blaue Felder: 
werden berechnet und/oder aus der Lasche "Kennzahlen aus den Vorjahren" übernommen</t>
  </si>
  <si>
    <t>Gelbe Felder: 
bitte ausfüllen</t>
  </si>
  <si>
    <t>Kennzahlen aus den Vorjahren</t>
  </si>
  <si>
    <r>
      <rPr>
        <b/>
        <u/>
        <sz val="11"/>
        <color rgb="FFC00000"/>
        <rFont val="Arial"/>
        <family val="2"/>
      </rPr>
      <t>Pauschalisierte Berechnungsmethode</t>
    </r>
    <r>
      <rPr>
        <sz val="11"/>
        <color rgb="FFC00000"/>
        <rFont val="Arial"/>
        <family val="2"/>
      </rPr>
      <t xml:space="preserve"> // Berechnungsgrundlage basierend auf entgangene Erträge</t>
    </r>
  </si>
  <si>
    <t>Schadensberechnung 26. September - 31. Dezember 2020</t>
  </si>
  <si>
    <r>
      <t xml:space="preserve">C) Prüfung
</t>
    </r>
    <r>
      <rPr>
        <b/>
        <sz val="11"/>
        <color rgb="FFFF0000"/>
        <rFont val="Arial"/>
        <family val="2"/>
      </rPr>
      <t>Wird durch die Kantonale Kulturförderung Kanton Luzern ausgefüllt</t>
    </r>
  </si>
  <si>
    <t>Bemerkungen KF:</t>
  </si>
  <si>
    <t>Kurzarbeitsentschädigung Abrechnungen einreichen (für die Monate im Schadenszeitraum - vgl. Ziffer 0.1)</t>
  </si>
  <si>
    <t>Berechnung Schaden</t>
  </si>
  <si>
    <t>KULTURUNTERNEHMEN</t>
  </si>
  <si>
    <t>2021-xxxx</t>
  </si>
  <si>
    <t>Gesuch vom</t>
  </si>
  <si>
    <t>eingeben</t>
  </si>
  <si>
    <t>Gesamtsumme ungedeckter Schaden aus dem Gesuch:</t>
  </si>
  <si>
    <t>-Abzug MWSt</t>
  </si>
  <si>
    <t>Abschlussberechnung</t>
  </si>
  <si>
    <t>Schadensberechnung für den Gesuchsteller</t>
  </si>
  <si>
    <t>- Entschädigungen / nicht angefallene Kosten</t>
  </si>
  <si>
    <t>+ Coronabedingte Aufwände</t>
  </si>
  <si>
    <t>Schaden nach Abzügen</t>
  </si>
  <si>
    <t>davon 80%</t>
  </si>
  <si>
    <t>gerundeter Anspruch Gesuchsteller</t>
  </si>
  <si>
    <t>CHF</t>
  </si>
  <si>
    <t>Vorschlag für Gesamtzahlung KF</t>
  </si>
  <si>
    <t>StS:</t>
  </si>
  <si>
    <t>Gesamtzahlung</t>
  </si>
  <si>
    <t>Stellungnahme Dienststelle Steuern: DATUM</t>
  </si>
  <si>
    <t>Kommentare KF</t>
  </si>
  <si>
    <t>Berechtigter Anteil</t>
  </si>
  <si>
    <t>MWSt Abzug
(ja/nein)</t>
  </si>
  <si>
    <t>Anteil MWSt</t>
  </si>
  <si>
    <t>Korrekturberechnung KF</t>
  </si>
  <si>
    <t>Begründung</t>
  </si>
  <si>
    <t>Korrektur durch KF</t>
  </si>
  <si>
    <t>Pauschalisierte Berechnungsmethode</t>
  </si>
  <si>
    <t>Akzeptiert</t>
  </si>
  <si>
    <t>Übersicht Bearbeitungsstand</t>
  </si>
  <si>
    <t>Zustellung an DST</t>
  </si>
  <si>
    <t>Rückmeldung DST</t>
  </si>
  <si>
    <t>Zustellung an CF</t>
  </si>
  <si>
    <t>Rückmeldung von CF</t>
  </si>
  <si>
    <t>noch 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</si>
</sst>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quot;CHF&quot;\ * #,##0.00_ ;_ &quot;CHF&quot;\ * \-#,##0.00_ ;_ &quot;CHF&quot;\ * &quot;-&quot;??_ ;_ @_ "/>
    <numFmt numFmtId="164" formatCode="#,##0_ ;[Red]\-#,##0\ "/>
    <numFmt numFmtId="165" formatCode="#,##0.0_ ;[Red]\-#,##0.0\ "/>
    <numFmt numFmtId="166" formatCode="_ [$CHF-807]\ * #,##0.00_ ;_ [$CHF-807]\ * \-#,##0.00_ ;_ [$CHF-807]\ * &quot;-&quot;??_ ;_ @_ "/>
    <numFmt numFmtId="167" formatCode="_ [$CHF-807]\ * #,##0_ ;_ [$CHF-807]\ * \-#,##0_ ;_ [$CHF-807]\ * &quot;-&quot;_ ;_ @_ "/>
    <numFmt numFmtId="168" formatCode="_ [$CHF-807]\ * #,##0.00_ ;_ [$CHF-807]\ * \-#,##0.00_ ;_ [$CHF-807]\ * &quot;-&quot;_ ;_ @_ "/>
    <numFmt numFmtId="169" formatCode="#,##0_ ;\-#,##0\ "/>
    <numFmt numFmtId="170" formatCode="#,##0.00_ ;[Red]\-#,##0.00\ "/>
    <numFmt numFmtId="171" formatCode="dd/mm/yyyy;@"/>
  </numFmts>
  <fonts count="47"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b/>
      <sz val="10"/>
      <color theme="1"/>
      <name val="Arial"/>
      <family val="2"/>
    </font>
    <font>
      <b/>
      <sz val="12"/>
      <color theme="1"/>
      <name val="Arial"/>
      <family val="2"/>
    </font>
    <font>
      <sz val="12"/>
      <color theme="1"/>
      <name val="Arial"/>
      <family val="2"/>
    </font>
    <font>
      <sz val="11"/>
      <color theme="1"/>
      <name val="Calibri"/>
      <family val="2"/>
      <scheme val="minor"/>
    </font>
    <font>
      <sz val="10"/>
      <name val="Arial"/>
      <family val="2"/>
    </font>
    <font>
      <sz val="9"/>
      <color theme="1"/>
      <name val="Arial"/>
      <family val="2"/>
    </font>
    <font>
      <sz val="9"/>
      <name val="Arial"/>
      <family val="2"/>
    </font>
    <font>
      <b/>
      <sz val="9"/>
      <color theme="1"/>
      <name val="Arial"/>
      <family val="2"/>
    </font>
    <font>
      <b/>
      <sz val="14"/>
      <color theme="1"/>
      <name val="Arial"/>
      <family val="2"/>
    </font>
    <font>
      <sz val="14"/>
      <color theme="1"/>
      <name val="Arial"/>
      <family val="2"/>
    </font>
    <font>
      <b/>
      <sz val="11"/>
      <color rgb="FFFF0000"/>
      <name val="Arial"/>
      <family val="2"/>
    </font>
    <font>
      <b/>
      <sz val="11"/>
      <color theme="0"/>
      <name val="Arial"/>
      <family val="2"/>
    </font>
    <font>
      <b/>
      <sz val="9"/>
      <name val="Arial"/>
      <family val="2"/>
    </font>
    <font>
      <sz val="9"/>
      <color rgb="FFFF0000"/>
      <name val="Arial"/>
      <family val="2"/>
    </font>
    <font>
      <i/>
      <sz val="9"/>
      <color theme="1"/>
      <name val="Arial"/>
      <family val="2"/>
    </font>
    <font>
      <b/>
      <sz val="10"/>
      <name val="Arial"/>
      <family val="2"/>
    </font>
    <font>
      <b/>
      <sz val="13"/>
      <color rgb="FFFF0000"/>
      <name val="Arial"/>
      <family val="2"/>
    </font>
    <font>
      <b/>
      <sz val="10"/>
      <color theme="0"/>
      <name val="Arial"/>
      <family val="2"/>
    </font>
    <font>
      <b/>
      <sz val="13"/>
      <color theme="1"/>
      <name val="Arial"/>
      <family val="2"/>
    </font>
    <font>
      <b/>
      <i/>
      <sz val="10"/>
      <color theme="1"/>
      <name val="Arial"/>
      <family val="2"/>
    </font>
    <font>
      <i/>
      <sz val="10"/>
      <name val="Arial"/>
      <family val="2"/>
    </font>
    <font>
      <b/>
      <sz val="10"/>
      <color rgb="FFFF0000"/>
      <name val="Arial"/>
      <family val="2"/>
    </font>
    <font>
      <sz val="9"/>
      <color theme="0"/>
      <name val="Arial"/>
      <family val="2"/>
    </font>
    <font>
      <b/>
      <sz val="11"/>
      <name val="Arial"/>
      <family val="2"/>
    </font>
    <font>
      <b/>
      <sz val="9"/>
      <color rgb="FFFF0000"/>
      <name val="Arial"/>
      <family val="2"/>
    </font>
    <font>
      <sz val="11"/>
      <color rgb="FFFF0000"/>
      <name val="Arial"/>
      <family val="2"/>
    </font>
    <font>
      <b/>
      <sz val="11"/>
      <color theme="1"/>
      <name val="Arial"/>
      <family val="2"/>
    </font>
    <font>
      <b/>
      <sz val="16"/>
      <color theme="1"/>
      <name val="Arial"/>
      <family val="2"/>
    </font>
    <font>
      <sz val="11"/>
      <color rgb="FFC00000"/>
      <name val="Arial"/>
      <family val="2"/>
    </font>
    <font>
      <sz val="11"/>
      <name val="Arial"/>
      <family val="2"/>
    </font>
    <font>
      <b/>
      <sz val="14"/>
      <color theme="0"/>
      <name val="Arial"/>
      <family val="2"/>
    </font>
    <font>
      <b/>
      <u/>
      <sz val="11"/>
      <color rgb="FFC00000"/>
      <name val="Arial"/>
      <family val="2"/>
    </font>
    <font>
      <b/>
      <sz val="12"/>
      <color rgb="FF0070C0"/>
      <name val="Arial"/>
      <family val="2"/>
    </font>
    <font>
      <b/>
      <i/>
      <sz val="12"/>
      <color rgb="FF0070C0"/>
      <name val="Arial"/>
      <family val="2"/>
    </font>
    <font>
      <b/>
      <sz val="11"/>
      <color rgb="FF0070C0"/>
      <name val="Arial"/>
      <family val="2"/>
    </font>
    <font>
      <i/>
      <sz val="11"/>
      <color theme="1"/>
      <name val="Arial"/>
      <family val="2"/>
    </font>
    <font>
      <b/>
      <i/>
      <sz val="11"/>
      <color theme="1"/>
      <name val="Arial"/>
      <family val="2"/>
    </font>
  </fonts>
  <fills count="3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79998168889431442"/>
        <bgColor indexed="65"/>
      </patternFill>
    </fill>
    <fill>
      <patternFill patternType="solid">
        <fgColor theme="4" tint="0.399975585192419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00B0F0"/>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bgColor indexed="64"/>
      </patternFill>
    </fill>
    <fill>
      <patternFill patternType="solid">
        <fgColor rgb="FFC0000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39997558519241921"/>
        <bgColor indexed="64"/>
      </patternFill>
    </fill>
  </fills>
  <borders count="1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style="medium">
        <color theme="8"/>
      </right>
      <top/>
      <bottom style="medium">
        <color theme="8"/>
      </bottom>
      <diagonal/>
    </border>
    <border>
      <left style="medium">
        <color theme="9"/>
      </left>
      <right/>
      <top style="medium">
        <color theme="9"/>
      </top>
      <bottom style="thin">
        <color indexed="64"/>
      </bottom>
      <diagonal/>
    </border>
    <border>
      <left/>
      <right style="medium">
        <color theme="9"/>
      </right>
      <top style="medium">
        <color theme="9"/>
      </top>
      <bottom style="thin">
        <color indexed="64"/>
      </bottom>
      <diagonal/>
    </border>
    <border>
      <left style="medium">
        <color theme="9"/>
      </left>
      <right/>
      <top/>
      <bottom/>
      <diagonal/>
    </border>
    <border>
      <left/>
      <right style="medium">
        <color theme="9"/>
      </right>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style="medium">
        <color rgb="FFC00000"/>
      </right>
      <top style="medium">
        <color rgb="FFC00000"/>
      </top>
      <bottom style="medium">
        <color rgb="FFC00000"/>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
      <left style="medium">
        <color theme="9" tint="-0.24994659260841701"/>
      </left>
      <right/>
      <top style="medium">
        <color theme="9" tint="-0.24994659260841701"/>
      </top>
      <bottom style="thin">
        <color theme="9" tint="-0.24994659260841701"/>
      </bottom>
      <diagonal/>
    </border>
    <border>
      <left/>
      <right/>
      <top style="medium">
        <color theme="9" tint="-0.24994659260841701"/>
      </top>
      <bottom style="thin">
        <color theme="9" tint="-0.24994659260841701"/>
      </bottom>
      <diagonal/>
    </border>
    <border>
      <left/>
      <right style="medium">
        <color theme="9" tint="-0.24994659260841701"/>
      </right>
      <top style="medium">
        <color theme="9" tint="-0.24994659260841701"/>
      </top>
      <bottom style="thin">
        <color theme="9" tint="-0.24994659260841701"/>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style="thin">
        <color theme="9" tint="-0.24994659260841701"/>
      </top>
      <bottom style="medium">
        <color theme="9" tint="-0.24994659260841701"/>
      </bottom>
      <diagonal/>
    </border>
    <border>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medium">
        <color theme="9"/>
      </left>
      <right style="medium">
        <color theme="9"/>
      </right>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style="thin">
        <color theme="1"/>
      </bottom>
      <diagonal/>
    </border>
    <border>
      <left/>
      <right/>
      <top/>
      <bottom style="thin">
        <color theme="1"/>
      </bottom>
      <diagonal/>
    </border>
    <border>
      <left/>
      <right style="medium">
        <color rgb="FFC00000"/>
      </right>
      <top/>
      <bottom style="thin">
        <color theme="1"/>
      </bottom>
      <diagonal/>
    </border>
    <border>
      <left style="medium">
        <color rgb="FFC00000"/>
      </left>
      <right/>
      <top style="thin">
        <color theme="1"/>
      </top>
      <bottom/>
      <diagonal/>
    </border>
    <border>
      <left/>
      <right style="medium">
        <color rgb="FFC00000"/>
      </right>
      <top style="thin">
        <color theme="1"/>
      </top>
      <bottom/>
      <diagonal/>
    </border>
    <border>
      <left style="medium">
        <color rgb="FFC00000"/>
      </left>
      <right/>
      <top style="medium">
        <color indexed="64"/>
      </top>
      <bottom style="thin">
        <color indexed="64"/>
      </bottom>
      <diagonal/>
    </border>
    <border>
      <left/>
      <right style="thin">
        <color indexed="64"/>
      </right>
      <top style="medium">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medium">
        <color indexed="64"/>
      </bottom>
      <diagonal/>
    </border>
    <border>
      <left style="medium">
        <color rgb="FFC00000"/>
      </left>
      <right style="medium">
        <color theme="1"/>
      </right>
      <top style="medium">
        <color indexed="64"/>
      </top>
      <bottom/>
      <diagonal/>
    </border>
    <border>
      <left style="medium">
        <color rgb="FFC00000"/>
      </left>
      <right style="medium">
        <color theme="1"/>
      </right>
      <top/>
      <bottom/>
      <diagonal/>
    </border>
    <border>
      <left style="medium">
        <color rgb="FFC00000"/>
      </left>
      <right style="medium">
        <color theme="1"/>
      </right>
      <top/>
      <bottom style="medium">
        <color indexed="64"/>
      </bottom>
      <diagonal/>
    </border>
    <border>
      <left style="medium">
        <color theme="9"/>
      </left>
      <right/>
      <top style="thin">
        <color indexed="64"/>
      </top>
      <bottom style="thin">
        <color theme="1"/>
      </bottom>
      <diagonal/>
    </border>
    <border>
      <left/>
      <right style="medium">
        <color theme="9"/>
      </right>
      <top style="thin">
        <color indexed="64"/>
      </top>
      <bottom style="thin">
        <color theme="1"/>
      </bottom>
      <diagonal/>
    </border>
    <border>
      <left style="medium">
        <color theme="9"/>
      </left>
      <right style="medium">
        <color theme="9"/>
      </right>
      <top style="thin">
        <color indexed="64"/>
      </top>
      <bottom style="thin">
        <color theme="1"/>
      </bottom>
      <diagonal/>
    </border>
    <border>
      <left/>
      <right style="thin">
        <color indexed="64"/>
      </right>
      <top style="thin">
        <color indexed="64"/>
      </top>
      <bottom style="thin">
        <color theme="1"/>
      </bottom>
      <diagonal/>
    </border>
    <border>
      <left style="medium">
        <color theme="9"/>
      </left>
      <right/>
      <top style="thin">
        <color theme="1"/>
      </top>
      <bottom style="thin">
        <color theme="1"/>
      </bottom>
      <diagonal/>
    </border>
    <border>
      <left/>
      <right style="medium">
        <color theme="9"/>
      </right>
      <top style="thin">
        <color theme="1"/>
      </top>
      <bottom style="thin">
        <color theme="1"/>
      </bottom>
      <diagonal/>
    </border>
    <border>
      <left style="medium">
        <color theme="9"/>
      </left>
      <right style="medium">
        <color theme="9"/>
      </right>
      <top style="thin">
        <color theme="1"/>
      </top>
      <bottom style="thin">
        <color theme="1"/>
      </bottom>
      <diagonal/>
    </border>
    <border>
      <left style="medium">
        <color theme="9"/>
      </left>
      <right/>
      <top style="medium">
        <color theme="9"/>
      </top>
      <bottom style="medium">
        <color theme="9"/>
      </bottom>
      <diagonal/>
    </border>
    <border>
      <left/>
      <right style="medium">
        <color theme="9"/>
      </right>
      <top style="medium">
        <color theme="9"/>
      </top>
      <bottom style="medium">
        <color theme="9"/>
      </bottom>
      <diagonal/>
    </border>
    <border>
      <left/>
      <right style="thin">
        <color indexed="64"/>
      </right>
      <top style="medium">
        <color theme="9"/>
      </top>
      <bottom style="medium">
        <color theme="9"/>
      </bottom>
      <diagonal/>
    </border>
    <border>
      <left style="medium">
        <color theme="8"/>
      </left>
      <right/>
      <top/>
      <bottom style="thin">
        <color indexed="64"/>
      </bottom>
      <diagonal/>
    </border>
    <border>
      <left/>
      <right style="medium">
        <color theme="8"/>
      </right>
      <top/>
      <bottom style="thin">
        <color indexed="64"/>
      </bottom>
      <diagonal/>
    </border>
    <border>
      <left style="medium">
        <color theme="8"/>
      </left>
      <right/>
      <top/>
      <bottom/>
      <diagonal/>
    </border>
    <border>
      <left/>
      <right style="medium">
        <color theme="8"/>
      </right>
      <top/>
      <bottom/>
      <diagonal/>
    </border>
  </borders>
  <cellStyleXfs count="13">
    <xf numFmtId="0" fontId="0" fillId="0" borderId="0"/>
    <xf numFmtId="0" fontId="5" fillId="5" borderId="0" applyNumberFormat="0" applyBorder="0" applyAlignment="0" applyProtection="0"/>
    <xf numFmtId="0" fontId="5" fillId="0" borderId="0"/>
    <xf numFmtId="0" fontId="13" fillId="0" borderId="0"/>
    <xf numFmtId="0" fontId="8" fillId="3" borderId="0" applyNumberFormat="0" applyBorder="0" applyAlignment="0" applyProtection="0"/>
    <xf numFmtId="0" fontId="9" fillId="4" borderId="0" applyNumberFormat="0" applyBorder="0" applyAlignment="0" applyProtection="0"/>
    <xf numFmtId="0" fontId="7" fillId="2" borderId="0" applyNumberFormat="0" applyBorder="0" applyAlignment="0" applyProtection="0"/>
    <xf numFmtId="0" fontId="4" fillId="0" borderId="0"/>
    <xf numFmtId="44" fontId="5" fillId="0" borderId="0" applyFont="0" applyFill="0" applyBorder="0" applyAlignment="0" applyProtection="0"/>
    <xf numFmtId="9" fontId="5"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601">
    <xf numFmtId="0" fontId="0" fillId="0" borderId="0" xfId="0"/>
    <xf numFmtId="164" fontId="16" fillId="0" borderId="29" xfId="3" applyNumberFormat="1" applyFont="1" applyFill="1" applyBorder="1" applyAlignment="1" applyProtection="1">
      <alignment vertical="center" wrapText="1"/>
    </xf>
    <xf numFmtId="164" fontId="16" fillId="0" borderId="23" xfId="3" applyNumberFormat="1" applyFont="1" applyFill="1" applyBorder="1" applyAlignment="1" applyProtection="1">
      <alignment vertical="center" wrapText="1"/>
    </xf>
    <xf numFmtId="164" fontId="15" fillId="0" borderId="0" xfId="3" applyNumberFormat="1" applyFont="1" applyFill="1" applyAlignment="1" applyProtection="1">
      <alignment vertical="top" wrapText="1"/>
    </xf>
    <xf numFmtId="164" fontId="15" fillId="0" borderId="0" xfId="3" applyNumberFormat="1" applyFont="1" applyAlignment="1" applyProtection="1">
      <alignment vertical="top" wrapText="1"/>
    </xf>
    <xf numFmtId="164" fontId="16" fillId="0" borderId="14" xfId="3" applyNumberFormat="1" applyFont="1" applyFill="1" applyBorder="1" applyAlignment="1" applyProtection="1">
      <alignment vertical="top" wrapText="1"/>
    </xf>
    <xf numFmtId="166" fontId="16" fillId="0" borderId="0" xfId="3" applyNumberFormat="1" applyFont="1" applyFill="1" applyBorder="1" applyAlignment="1" applyProtection="1">
      <alignment vertical="center" wrapText="1"/>
    </xf>
    <xf numFmtId="164" fontId="16" fillId="0" borderId="14" xfId="3" applyNumberFormat="1" applyFont="1" applyFill="1" applyBorder="1" applyAlignment="1" applyProtection="1">
      <alignment horizontal="center" vertical="center" wrapText="1"/>
    </xf>
    <xf numFmtId="166" fontId="16" fillId="12" borderId="19" xfId="3" applyNumberFormat="1" applyFont="1" applyFill="1" applyBorder="1" applyAlignment="1" applyProtection="1">
      <alignment vertical="center" wrapText="1"/>
    </xf>
    <xf numFmtId="164" fontId="16" fillId="0" borderId="0" xfId="3" applyNumberFormat="1" applyFont="1" applyFill="1" applyBorder="1" applyAlignment="1" applyProtection="1">
      <alignment horizontal="center" vertical="center" wrapText="1"/>
    </xf>
    <xf numFmtId="164" fontId="16" fillId="0" borderId="0" xfId="3" applyNumberFormat="1" applyFont="1" applyFill="1" applyBorder="1" applyAlignment="1" applyProtection="1">
      <alignment vertical="center" wrapText="1"/>
    </xf>
    <xf numFmtId="164" fontId="16" fillId="15" borderId="34" xfId="3" applyNumberFormat="1" applyFont="1" applyFill="1" applyBorder="1" applyAlignment="1" applyProtection="1">
      <alignment horizontal="center" vertical="center" wrapText="1"/>
    </xf>
    <xf numFmtId="164" fontId="22" fillId="15" borderId="53" xfId="3" applyNumberFormat="1" applyFont="1" applyFill="1" applyBorder="1" applyAlignment="1" applyProtection="1">
      <alignment vertical="center" wrapText="1"/>
    </xf>
    <xf numFmtId="166" fontId="16" fillId="12" borderId="21" xfId="3" applyNumberFormat="1" applyFont="1" applyFill="1" applyBorder="1" applyAlignment="1" applyProtection="1">
      <alignment vertical="center" wrapText="1"/>
    </xf>
    <xf numFmtId="166" fontId="16" fillId="12" borderId="31" xfId="3" applyNumberFormat="1" applyFont="1" applyFill="1" applyBorder="1" applyAlignment="1" applyProtection="1">
      <alignment vertical="center" wrapText="1"/>
    </xf>
    <xf numFmtId="166" fontId="22" fillId="15" borderId="3" xfId="3" applyNumberFormat="1" applyFont="1" applyFill="1" applyBorder="1" applyAlignment="1" applyProtection="1">
      <alignment vertical="center" wrapText="1"/>
    </xf>
    <xf numFmtId="164" fontId="22" fillId="0" borderId="0" xfId="3" applyNumberFormat="1" applyFont="1" applyFill="1" applyBorder="1" applyAlignment="1" applyProtection="1">
      <alignment vertical="center" wrapText="1"/>
    </xf>
    <xf numFmtId="166" fontId="16" fillId="12" borderId="17" xfId="3" applyNumberFormat="1" applyFont="1" applyFill="1" applyBorder="1" applyAlignment="1" applyProtection="1">
      <alignment vertical="center" wrapText="1"/>
    </xf>
    <xf numFmtId="166" fontId="16" fillId="12" borderId="24" xfId="3" applyNumberFormat="1" applyFont="1" applyFill="1" applyBorder="1" applyAlignment="1" applyProtection="1">
      <alignment vertical="center" wrapText="1"/>
    </xf>
    <xf numFmtId="166" fontId="16" fillId="12" borderId="18" xfId="3" applyNumberFormat="1" applyFont="1" applyFill="1" applyBorder="1" applyAlignment="1" applyProtection="1">
      <alignment vertical="center" wrapText="1"/>
    </xf>
    <xf numFmtId="166" fontId="16" fillId="12" borderId="8" xfId="3" applyNumberFormat="1" applyFont="1" applyFill="1" applyBorder="1" applyAlignment="1" applyProtection="1">
      <alignment vertical="center" wrapText="1"/>
    </xf>
    <xf numFmtId="166" fontId="9" fillId="0" borderId="26" xfId="5" applyNumberFormat="1" applyFont="1" applyFill="1" applyBorder="1" applyAlignment="1" applyProtection="1">
      <alignment vertical="center" wrapText="1"/>
    </xf>
    <xf numFmtId="164" fontId="16" fillId="0" borderId="13" xfId="3" applyNumberFormat="1" applyFont="1" applyFill="1" applyBorder="1" applyAlignment="1" applyProtection="1">
      <alignment vertical="center" wrapText="1"/>
    </xf>
    <xf numFmtId="167" fontId="16" fillId="19" borderId="31" xfId="3" applyNumberFormat="1" applyFont="1" applyFill="1" applyBorder="1" applyAlignment="1" applyProtection="1">
      <alignment vertical="center" wrapText="1"/>
    </xf>
    <xf numFmtId="167" fontId="16" fillId="19" borderId="19" xfId="3" applyNumberFormat="1" applyFont="1" applyFill="1" applyBorder="1" applyAlignment="1" applyProtection="1">
      <alignment vertical="center" wrapText="1"/>
    </xf>
    <xf numFmtId="166" fontId="9" fillId="0" borderId="24" xfId="5" applyNumberFormat="1" applyFont="1" applyFill="1" applyBorder="1" applyAlignment="1" applyProtection="1">
      <alignment vertical="center" wrapText="1"/>
    </xf>
    <xf numFmtId="164" fontId="22" fillId="15" borderId="1" xfId="3" applyNumberFormat="1" applyFont="1" applyFill="1" applyBorder="1" applyAlignment="1" applyProtection="1">
      <alignment vertical="center" wrapText="1"/>
    </xf>
    <xf numFmtId="164" fontId="22" fillId="15" borderId="49" xfId="3" applyNumberFormat="1" applyFont="1" applyFill="1" applyBorder="1" applyAlignment="1" applyProtection="1">
      <alignment vertical="center" wrapText="1"/>
    </xf>
    <xf numFmtId="164" fontId="22" fillId="15" borderId="54" xfId="3" applyNumberFormat="1" applyFont="1" applyFill="1" applyBorder="1" applyAlignment="1" applyProtection="1">
      <alignment vertical="center" wrapText="1"/>
    </xf>
    <xf numFmtId="164" fontId="16" fillId="15" borderId="33" xfId="3" applyNumberFormat="1" applyFont="1" applyFill="1" applyBorder="1" applyAlignment="1" applyProtection="1">
      <alignment vertical="center" wrapText="1"/>
    </xf>
    <xf numFmtId="164" fontId="22" fillId="15" borderId="51" xfId="3" applyNumberFormat="1" applyFont="1" applyFill="1" applyBorder="1" applyAlignment="1" applyProtection="1">
      <alignment vertical="center" wrapText="1"/>
    </xf>
    <xf numFmtId="166" fontId="16" fillId="15" borderId="1" xfId="3" applyNumberFormat="1" applyFont="1" applyFill="1" applyBorder="1" applyAlignment="1" applyProtection="1">
      <alignment vertical="center" wrapText="1"/>
    </xf>
    <xf numFmtId="164" fontId="16" fillId="15" borderId="2" xfId="3" applyNumberFormat="1" applyFont="1" applyFill="1" applyBorder="1" applyAlignment="1" applyProtection="1">
      <alignment horizontal="center" vertical="center" wrapText="1"/>
    </xf>
    <xf numFmtId="166" fontId="16" fillId="12" borderId="30" xfId="3" applyNumberFormat="1" applyFont="1" applyFill="1" applyBorder="1" applyAlignment="1" applyProtection="1">
      <alignment vertical="center" wrapText="1"/>
    </xf>
    <xf numFmtId="166" fontId="16" fillId="12" borderId="20" xfId="3" applyNumberFormat="1" applyFont="1" applyFill="1" applyBorder="1" applyAlignment="1" applyProtection="1">
      <alignment vertical="center" wrapText="1"/>
    </xf>
    <xf numFmtId="164" fontId="15" fillId="0" borderId="0" xfId="3" applyNumberFormat="1" applyFont="1" applyBorder="1" applyAlignment="1" applyProtection="1">
      <alignment vertical="top" wrapText="1"/>
    </xf>
    <xf numFmtId="166" fontId="25" fillId="14" borderId="11" xfId="6" applyNumberFormat="1" applyFont="1" applyFill="1" applyBorder="1" applyAlignment="1" applyProtection="1">
      <alignment horizontal="left" vertical="center" wrapText="1"/>
    </xf>
    <xf numFmtId="166" fontId="22" fillId="15" borderId="38" xfId="3" applyNumberFormat="1" applyFont="1" applyFill="1" applyBorder="1" applyAlignment="1" applyProtection="1">
      <alignment vertical="center" wrapText="1"/>
    </xf>
    <xf numFmtId="166" fontId="16" fillId="13" borderId="19" xfId="3" applyNumberFormat="1" applyFont="1" applyFill="1" applyBorder="1" applyAlignment="1" applyProtection="1">
      <alignment vertical="center" wrapText="1"/>
    </xf>
    <xf numFmtId="164" fontId="16" fillId="13" borderId="7" xfId="3" applyNumberFormat="1" applyFont="1" applyFill="1" applyBorder="1" applyAlignment="1" applyProtection="1">
      <alignment horizontal="center" vertical="center" wrapText="1"/>
    </xf>
    <xf numFmtId="164" fontId="17" fillId="13" borderId="16" xfId="3" applyNumberFormat="1" applyFont="1" applyFill="1" applyBorder="1" applyAlignment="1" applyProtection="1">
      <alignment horizontal="left" vertical="center" wrapText="1"/>
    </xf>
    <xf numFmtId="166" fontId="16" fillId="13" borderId="31" xfId="3" applyNumberFormat="1" applyFont="1" applyFill="1" applyBorder="1" applyAlignment="1" applyProtection="1">
      <alignment vertical="center" wrapText="1"/>
    </xf>
    <xf numFmtId="164" fontId="16" fillId="13" borderId="28" xfId="3" applyNumberFormat="1" applyFont="1" applyFill="1" applyBorder="1" applyAlignment="1" applyProtection="1">
      <alignment horizontal="center" vertical="center" wrapText="1"/>
    </xf>
    <xf numFmtId="164" fontId="22" fillId="15" borderId="4" xfId="3" applyNumberFormat="1" applyFont="1" applyFill="1" applyBorder="1" applyAlignment="1" applyProtection="1">
      <alignment vertical="center" wrapText="1"/>
    </xf>
    <xf numFmtId="164" fontId="22" fillId="15" borderId="2" xfId="3" applyNumberFormat="1" applyFont="1" applyFill="1" applyBorder="1" applyAlignment="1" applyProtection="1">
      <alignment vertical="center" wrapText="1"/>
    </xf>
    <xf numFmtId="164" fontId="22" fillId="15" borderId="5" xfId="3" applyNumberFormat="1" applyFont="1" applyFill="1" applyBorder="1" applyAlignment="1" applyProtection="1">
      <alignment vertical="center" wrapText="1"/>
    </xf>
    <xf numFmtId="164" fontId="22" fillId="0" borderId="22" xfId="3" applyNumberFormat="1" applyFont="1" applyBorder="1" applyAlignment="1" applyProtection="1">
      <alignment horizontal="center" vertical="center" wrapText="1"/>
    </xf>
    <xf numFmtId="164" fontId="22" fillId="0" borderId="52" xfId="3" applyNumberFormat="1" applyFont="1" applyBorder="1" applyAlignment="1" applyProtection="1">
      <alignment horizontal="center" vertical="center" wrapText="1"/>
    </xf>
    <xf numFmtId="164" fontId="22" fillId="0" borderId="23" xfId="3" applyNumberFormat="1" applyFont="1" applyBorder="1" applyAlignment="1" applyProtection="1">
      <alignment horizontal="center" vertical="center" wrapText="1"/>
    </xf>
    <xf numFmtId="168" fontId="22" fillId="0" borderId="3" xfId="3" applyNumberFormat="1" applyFont="1" applyFill="1" applyBorder="1" applyAlignment="1" applyProtection="1">
      <alignment vertical="center" wrapText="1"/>
    </xf>
    <xf numFmtId="166" fontId="5" fillId="19" borderId="60" xfId="1" applyNumberFormat="1" applyFont="1" applyFill="1" applyBorder="1" applyAlignment="1" applyProtection="1">
      <alignment horizontal="left" vertical="center" wrapText="1"/>
    </xf>
    <xf numFmtId="164" fontId="16" fillId="0" borderId="51" xfId="3" applyNumberFormat="1" applyFont="1" applyFill="1" applyBorder="1" applyAlignment="1" applyProtection="1">
      <alignment horizontal="left" vertical="center" wrapText="1"/>
    </xf>
    <xf numFmtId="166" fontId="10" fillId="0" borderId="0" xfId="1" applyNumberFormat="1" applyFont="1" applyFill="1" applyBorder="1" applyAlignment="1" applyProtection="1">
      <alignment horizontal="left" vertical="center" wrapText="1"/>
    </xf>
    <xf numFmtId="166" fontId="10" fillId="0" borderId="65" xfId="1" applyNumberFormat="1" applyFont="1" applyFill="1" applyBorder="1" applyAlignment="1" applyProtection="1">
      <alignment horizontal="left" vertical="center" wrapText="1"/>
    </xf>
    <xf numFmtId="164" fontId="16" fillId="0" borderId="37" xfId="3" applyNumberFormat="1" applyFont="1" applyBorder="1" applyAlignment="1" applyProtection="1">
      <alignment horizontal="left" vertical="center" wrapText="1"/>
    </xf>
    <xf numFmtId="164" fontId="16" fillId="0" borderId="21" xfId="3" applyNumberFormat="1" applyFont="1" applyBorder="1" applyAlignment="1" applyProtection="1">
      <alignment horizontal="center" vertical="center" wrapText="1"/>
    </xf>
    <xf numFmtId="164" fontId="22" fillId="0" borderId="0" xfId="3" applyNumberFormat="1" applyFont="1" applyBorder="1" applyAlignment="1" applyProtection="1">
      <alignment horizontal="center" vertical="center" wrapText="1"/>
    </xf>
    <xf numFmtId="164" fontId="22" fillId="0" borderId="13" xfId="3" applyNumberFormat="1" applyFont="1" applyBorder="1" applyAlignment="1" applyProtection="1">
      <alignment horizontal="center" vertical="center" wrapText="1"/>
    </xf>
    <xf numFmtId="164" fontId="16" fillId="0" borderId="20" xfId="3" applyNumberFormat="1" applyFont="1" applyBorder="1" applyAlignment="1" applyProtection="1">
      <alignment horizontal="center" vertical="center" wrapText="1"/>
    </xf>
    <xf numFmtId="164" fontId="16" fillId="0" borderId="24" xfId="3" applyNumberFormat="1" applyFont="1" applyFill="1" applyBorder="1" applyAlignment="1" applyProtection="1">
      <alignment vertical="center" wrapText="1"/>
    </xf>
    <xf numFmtId="164" fontId="16" fillId="0" borderId="45" xfId="3" applyNumberFormat="1" applyFont="1" applyFill="1" applyBorder="1" applyAlignment="1" applyProtection="1">
      <alignment horizontal="left" vertical="center" wrapText="1"/>
    </xf>
    <xf numFmtId="164" fontId="22" fillId="0" borderId="39" xfId="3" applyNumberFormat="1" applyFont="1" applyFill="1" applyBorder="1" applyAlignment="1" applyProtection="1">
      <alignment horizontal="center" vertical="center" wrapText="1"/>
    </xf>
    <xf numFmtId="164" fontId="22" fillId="0" borderId="35" xfId="3" applyNumberFormat="1" applyFont="1" applyFill="1" applyBorder="1" applyAlignment="1" applyProtection="1">
      <alignment horizontal="center" vertical="center" wrapText="1"/>
    </xf>
    <xf numFmtId="164" fontId="22" fillId="0" borderId="36" xfId="3" applyNumberFormat="1" applyFont="1" applyFill="1" applyBorder="1" applyAlignment="1" applyProtection="1">
      <alignment horizontal="center" vertical="center" wrapText="1"/>
    </xf>
    <xf numFmtId="164" fontId="17" fillId="0" borderId="13" xfId="3" applyNumberFormat="1" applyFont="1" applyBorder="1" applyAlignment="1" applyProtection="1">
      <alignment horizontal="center" vertical="center" wrapText="1"/>
    </xf>
    <xf numFmtId="164" fontId="15" fillId="0" borderId="0" xfId="3" applyNumberFormat="1" applyFont="1" applyFill="1" applyBorder="1" applyAlignment="1" applyProtection="1">
      <alignment vertical="top" wrapText="1"/>
    </xf>
    <xf numFmtId="165" fontId="15" fillId="0" borderId="0" xfId="3" applyNumberFormat="1" applyFont="1" applyAlignment="1" applyProtection="1">
      <alignment horizontal="center" vertical="top" wrapText="1"/>
    </xf>
    <xf numFmtId="164" fontId="15" fillId="0" borderId="0" xfId="3" applyNumberFormat="1" applyFont="1" applyAlignment="1" applyProtection="1">
      <alignment horizontal="left" vertical="top" wrapText="1"/>
    </xf>
    <xf numFmtId="0" fontId="12" fillId="0" borderId="0" xfId="2" applyFont="1" applyFill="1" applyBorder="1" applyProtection="1"/>
    <xf numFmtId="0" fontId="11" fillId="0" borderId="50" xfId="2" applyFont="1" applyBorder="1" applyAlignment="1" applyProtection="1">
      <alignment horizontal="left"/>
    </xf>
    <xf numFmtId="0" fontId="12" fillId="0" borderId="49" xfId="2" applyFont="1" applyBorder="1" applyProtection="1"/>
    <xf numFmtId="0" fontId="12" fillId="0" borderId="48" xfId="2" applyFont="1" applyFill="1" applyBorder="1" applyProtection="1"/>
    <xf numFmtId="0" fontId="12" fillId="0" borderId="0" xfId="2" applyFont="1" applyProtection="1"/>
    <xf numFmtId="0" fontId="12" fillId="0" borderId="0" xfId="2" applyFont="1" applyBorder="1" applyProtection="1"/>
    <xf numFmtId="164" fontId="15" fillId="0" borderId="0" xfId="3" applyNumberFormat="1" applyFont="1" applyFill="1" applyBorder="1" applyAlignment="1" applyProtection="1">
      <alignment vertical="center" wrapText="1"/>
    </xf>
    <xf numFmtId="165" fontId="15" fillId="0" borderId="12" xfId="3" applyNumberFormat="1" applyFont="1" applyBorder="1" applyAlignment="1" applyProtection="1">
      <alignment horizontal="center" vertical="center" wrapText="1"/>
    </xf>
    <xf numFmtId="165" fontId="15" fillId="0" borderId="12" xfId="3" applyNumberFormat="1" applyFont="1" applyBorder="1" applyAlignment="1" applyProtection="1">
      <alignment horizontal="center" vertical="top" wrapText="1"/>
    </xf>
    <xf numFmtId="164" fontId="16" fillId="0" borderId="0" xfId="3" applyNumberFormat="1" applyFont="1" applyBorder="1" applyAlignment="1" applyProtection="1">
      <alignment vertical="top" wrapText="1"/>
    </xf>
    <xf numFmtId="0" fontId="18" fillId="0" borderId="13"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164" fontId="17" fillId="0" borderId="0" xfId="3" applyNumberFormat="1" applyFont="1" applyFill="1" applyBorder="1" applyAlignment="1" applyProtection="1">
      <alignment vertical="top" wrapText="1"/>
    </xf>
    <xf numFmtId="165" fontId="17" fillId="0" borderId="12" xfId="3" applyNumberFormat="1" applyFont="1" applyBorder="1" applyAlignment="1" applyProtection="1">
      <alignment horizontal="center" vertical="top" wrapText="1"/>
    </xf>
    <xf numFmtId="164" fontId="15" fillId="0" borderId="13" xfId="3" quotePrefix="1" applyNumberFormat="1" applyFont="1" applyFill="1" applyBorder="1" applyAlignment="1" applyProtection="1">
      <alignment horizontal="left" vertical="center" wrapText="1"/>
    </xf>
    <xf numFmtId="164" fontId="15" fillId="0" borderId="0" xfId="3" quotePrefix="1" applyNumberFormat="1" applyFont="1" applyFill="1" applyBorder="1" applyAlignment="1" applyProtection="1">
      <alignment horizontal="left" vertical="center" wrapText="1"/>
    </xf>
    <xf numFmtId="164" fontId="17" fillId="0" borderId="0" xfId="3" applyNumberFormat="1" applyFont="1" applyAlignment="1" applyProtection="1">
      <alignment vertical="top" wrapText="1"/>
    </xf>
    <xf numFmtId="164" fontId="17" fillId="0" borderId="30" xfId="3" applyNumberFormat="1" applyFont="1" applyFill="1" applyBorder="1" applyAlignment="1" applyProtection="1">
      <alignment horizontal="left" vertical="center" wrapText="1"/>
    </xf>
    <xf numFmtId="164" fontId="17" fillId="0" borderId="26" xfId="3" quotePrefix="1" applyNumberFormat="1" applyFont="1" applyFill="1" applyBorder="1" applyAlignment="1" applyProtection="1">
      <alignment horizontal="center" vertical="center" wrapText="1"/>
    </xf>
    <xf numFmtId="164" fontId="15" fillId="0" borderId="13" xfId="3" applyNumberFormat="1" applyFont="1" applyFill="1" applyBorder="1" applyAlignment="1" applyProtection="1">
      <alignment vertical="center" wrapText="1"/>
    </xf>
    <xf numFmtId="164" fontId="15" fillId="0" borderId="0" xfId="3" quotePrefix="1" applyNumberFormat="1" applyFont="1" applyFill="1" applyBorder="1" applyAlignment="1" applyProtection="1">
      <alignment vertical="center" wrapText="1"/>
    </xf>
    <xf numFmtId="164" fontId="15" fillId="0" borderId="7" xfId="3" applyNumberFormat="1" applyFont="1" applyBorder="1" applyAlignment="1" applyProtection="1">
      <alignment vertical="center" wrapText="1"/>
    </xf>
    <xf numFmtId="164" fontId="17" fillId="0" borderId="39" xfId="3" applyNumberFormat="1" applyFont="1" applyFill="1" applyBorder="1" applyAlignment="1" applyProtection="1">
      <alignment horizontal="left" vertical="center" wrapText="1"/>
    </xf>
    <xf numFmtId="164" fontId="32" fillId="0" borderId="12" xfId="3" quotePrefix="1" applyNumberFormat="1" applyFont="1" applyFill="1" applyBorder="1" applyAlignment="1" applyProtection="1">
      <alignment vertical="center" wrapText="1"/>
    </xf>
    <xf numFmtId="164" fontId="32" fillId="0" borderId="0" xfId="3" quotePrefix="1" applyNumberFormat="1" applyFont="1" applyFill="1" applyBorder="1" applyAlignment="1" applyProtection="1">
      <alignment vertical="center" wrapText="1"/>
    </xf>
    <xf numFmtId="165" fontId="15" fillId="0" borderId="31" xfId="3" applyNumberFormat="1" applyFont="1" applyFill="1" applyBorder="1" applyAlignment="1" applyProtection="1">
      <alignment horizontal="center" vertical="center" wrapText="1"/>
    </xf>
    <xf numFmtId="164" fontId="17" fillId="0" borderId="0" xfId="3" applyNumberFormat="1" applyFont="1" applyFill="1" applyBorder="1" applyAlignment="1" applyProtection="1">
      <alignment horizontal="left" vertical="center" wrapText="1"/>
    </xf>
    <xf numFmtId="164" fontId="17" fillId="0" borderId="0" xfId="3" applyNumberFormat="1" applyFont="1" applyFill="1" applyBorder="1" applyAlignment="1" applyProtection="1">
      <alignment horizontal="center" vertical="center" wrapText="1"/>
    </xf>
    <xf numFmtId="164" fontId="23" fillId="0" borderId="0" xfId="3" applyNumberFormat="1" applyFont="1" applyFill="1" applyBorder="1" applyAlignment="1" applyProtection="1">
      <alignment horizontal="left" vertical="center" wrapText="1"/>
    </xf>
    <xf numFmtId="164" fontId="15" fillId="0" borderId="7" xfId="3" applyNumberFormat="1" applyFont="1" applyFill="1" applyBorder="1" applyAlignment="1" applyProtection="1">
      <alignment vertical="center" wrapText="1"/>
    </xf>
    <xf numFmtId="165" fontId="17" fillId="15" borderId="19" xfId="3" applyNumberFormat="1" applyFont="1" applyFill="1" applyBorder="1" applyAlignment="1" applyProtection="1">
      <alignment horizontal="center" vertical="center" wrapText="1"/>
    </xf>
    <xf numFmtId="164" fontId="17" fillId="15" borderId="54" xfId="3" applyNumberFormat="1" applyFont="1" applyFill="1" applyBorder="1" applyAlignment="1" applyProtection="1">
      <alignment vertical="top" wrapText="1"/>
    </xf>
    <xf numFmtId="164" fontId="17" fillId="0" borderId="13" xfId="3" applyNumberFormat="1" applyFont="1" applyFill="1" applyBorder="1" applyAlignment="1" applyProtection="1">
      <alignment vertical="top" wrapText="1"/>
    </xf>
    <xf numFmtId="164" fontId="17" fillId="8" borderId="7" xfId="3" applyNumberFormat="1" applyFont="1" applyFill="1" applyBorder="1" applyAlignment="1" applyProtection="1">
      <alignment vertical="top" wrapText="1"/>
    </xf>
    <xf numFmtId="165" fontId="15" fillId="0" borderId="19" xfId="3" applyNumberFormat="1" applyFont="1" applyBorder="1" applyAlignment="1" applyProtection="1">
      <alignment horizontal="center" vertical="center" wrapText="1"/>
    </xf>
    <xf numFmtId="164" fontId="15" fillId="0" borderId="30" xfId="3" applyNumberFormat="1" applyFont="1" applyFill="1" applyBorder="1" applyAlignment="1" applyProtection="1">
      <alignment horizontal="left" vertical="center" wrapText="1"/>
    </xf>
    <xf numFmtId="164" fontId="15" fillId="0" borderId="26" xfId="3" applyNumberFormat="1" applyFont="1" applyBorder="1" applyAlignment="1" applyProtection="1">
      <alignment horizontal="center" vertical="center" wrapText="1"/>
    </xf>
    <xf numFmtId="164" fontId="15" fillId="0" borderId="18" xfId="3" applyNumberFormat="1" applyFont="1" applyBorder="1" applyAlignment="1" applyProtection="1">
      <alignment horizontal="center" vertical="center" wrapText="1"/>
    </xf>
    <xf numFmtId="164" fontId="15" fillId="0" borderId="28" xfId="3" applyNumberFormat="1" applyFont="1" applyBorder="1" applyAlignment="1" applyProtection="1">
      <alignment vertical="center" wrapText="1"/>
    </xf>
    <xf numFmtId="164" fontId="15" fillId="0" borderId="55" xfId="3" applyNumberFormat="1" applyFont="1" applyBorder="1" applyAlignment="1" applyProtection="1">
      <alignment horizontal="left" vertical="center" wrapText="1"/>
    </xf>
    <xf numFmtId="164" fontId="16" fillId="13" borderId="25" xfId="3" applyNumberFormat="1" applyFont="1" applyFill="1" applyBorder="1" applyAlignment="1" applyProtection="1">
      <alignment vertical="center" wrapText="1"/>
    </xf>
    <xf numFmtId="164" fontId="15" fillId="13" borderId="16" xfId="3" applyNumberFormat="1" applyFont="1" applyFill="1" applyBorder="1" applyAlignment="1" applyProtection="1">
      <alignment horizontal="left" vertical="center" wrapText="1"/>
    </xf>
    <xf numFmtId="164" fontId="15" fillId="0" borderId="20" xfId="3" applyNumberFormat="1" applyFont="1" applyBorder="1" applyAlignment="1" applyProtection="1">
      <alignment horizontal="left" vertical="center" wrapText="1"/>
    </xf>
    <xf numFmtId="168" fontId="15" fillId="18" borderId="21" xfId="3" applyNumberFormat="1" applyFont="1" applyFill="1" applyBorder="1" applyAlignment="1" applyProtection="1">
      <alignment horizontal="left" vertical="center" wrapText="1"/>
    </xf>
    <xf numFmtId="164" fontId="15" fillId="0" borderId="24" xfId="3" applyNumberFormat="1" applyFont="1" applyBorder="1" applyAlignment="1" applyProtection="1">
      <alignment vertical="center" wrapText="1"/>
    </xf>
    <xf numFmtId="166" fontId="16" fillId="9" borderId="7" xfId="3" applyNumberFormat="1" applyFont="1" applyFill="1" applyBorder="1" applyAlignment="1" applyProtection="1">
      <alignment horizontal="left" vertical="center" wrapText="1"/>
    </xf>
    <xf numFmtId="164" fontId="16" fillId="0" borderId="25" xfId="3" applyNumberFormat="1" applyFont="1" applyFill="1" applyBorder="1" applyAlignment="1" applyProtection="1">
      <alignment vertical="center" wrapText="1"/>
    </xf>
    <xf numFmtId="164" fontId="15" fillId="0" borderId="6" xfId="3" applyNumberFormat="1" applyFont="1" applyFill="1" applyBorder="1" applyAlignment="1" applyProtection="1">
      <alignment horizontal="left" vertical="center" wrapText="1"/>
    </xf>
    <xf numFmtId="164" fontId="15" fillId="0" borderId="37" xfId="3" applyNumberFormat="1" applyFont="1" applyFill="1" applyBorder="1" applyAlignment="1" applyProtection="1">
      <alignment horizontal="left" vertical="center" wrapText="1"/>
    </xf>
    <xf numFmtId="164" fontId="15" fillId="0" borderId="25" xfId="3" applyNumberFormat="1" applyFont="1" applyBorder="1" applyAlignment="1" applyProtection="1">
      <alignment vertical="center" wrapText="1"/>
    </xf>
    <xf numFmtId="165" fontId="15" fillId="0" borderId="52" xfId="3" applyNumberFormat="1" applyFont="1" applyBorder="1" applyAlignment="1" applyProtection="1">
      <alignment horizontal="center" vertical="center" wrapText="1"/>
    </xf>
    <xf numFmtId="164" fontId="15" fillId="0" borderId="17" xfId="3" applyNumberFormat="1" applyFont="1" applyFill="1" applyBorder="1" applyAlignment="1" applyProtection="1">
      <alignment horizontal="left" vertical="center" wrapText="1"/>
    </xf>
    <xf numFmtId="164" fontId="15" fillId="0" borderId="41" xfId="3" applyNumberFormat="1" applyFont="1" applyFill="1" applyBorder="1" applyAlignment="1" applyProtection="1">
      <alignment horizontal="left" vertical="center" wrapText="1"/>
    </xf>
    <xf numFmtId="166" fontId="16" fillId="9" borderId="21" xfId="3" applyNumberFormat="1" applyFont="1" applyFill="1" applyBorder="1" applyAlignment="1" applyProtection="1">
      <alignment horizontal="left" vertical="center" wrapText="1"/>
    </xf>
    <xf numFmtId="164" fontId="16" fillId="0" borderId="15" xfId="3" applyNumberFormat="1" applyFont="1" applyFill="1" applyBorder="1" applyAlignment="1" applyProtection="1">
      <alignment vertical="center" wrapText="1"/>
    </xf>
    <xf numFmtId="164" fontId="16" fillId="13" borderId="15" xfId="3" applyNumberFormat="1" applyFont="1" applyFill="1" applyBorder="1" applyAlignment="1" applyProtection="1">
      <alignment vertical="center" wrapText="1"/>
    </xf>
    <xf numFmtId="166" fontId="22" fillId="15" borderId="45" xfId="3" applyNumberFormat="1" applyFont="1" applyFill="1" applyBorder="1" applyAlignment="1" applyProtection="1">
      <alignment horizontal="left" vertical="center" wrapText="1"/>
    </xf>
    <xf numFmtId="164" fontId="16" fillId="15" borderId="60" xfId="3" applyNumberFormat="1" applyFont="1" applyFill="1" applyBorder="1" applyAlignment="1" applyProtection="1">
      <alignment horizontal="center" vertical="center" wrapText="1"/>
    </xf>
    <xf numFmtId="164" fontId="15" fillId="15" borderId="51" xfId="3" applyNumberFormat="1" applyFont="1" applyFill="1" applyBorder="1" applyAlignment="1" applyProtection="1">
      <alignment horizontal="left" vertical="center" wrapText="1"/>
    </xf>
    <xf numFmtId="165" fontId="17" fillId="15" borderId="52" xfId="3" applyNumberFormat="1" applyFont="1" applyFill="1" applyBorder="1" applyAlignment="1" applyProtection="1">
      <alignment horizontal="center" vertical="center" wrapText="1"/>
    </xf>
    <xf numFmtId="166" fontId="16" fillId="15" borderId="2" xfId="3" applyNumberFormat="1" applyFont="1" applyFill="1" applyBorder="1" applyAlignment="1" applyProtection="1">
      <alignment vertical="center" wrapText="1"/>
    </xf>
    <xf numFmtId="164" fontId="15" fillId="15" borderId="54" xfId="3" applyNumberFormat="1" applyFont="1" applyFill="1" applyBorder="1" applyAlignment="1" applyProtection="1">
      <alignment vertical="center" wrapText="1"/>
    </xf>
    <xf numFmtId="164" fontId="16" fillId="13" borderId="25" xfId="3" applyNumberFormat="1" applyFont="1" applyFill="1" applyBorder="1" applyAlignment="1" applyProtection="1">
      <alignment horizontal="center" vertical="center" wrapText="1"/>
    </xf>
    <xf numFmtId="164" fontId="15" fillId="13" borderId="55" xfId="3" applyNumberFormat="1" applyFont="1" applyFill="1" applyBorder="1" applyAlignment="1" applyProtection="1">
      <alignment horizontal="left" vertical="center" wrapText="1"/>
    </xf>
    <xf numFmtId="164" fontId="17" fillId="13" borderId="7" xfId="3" applyNumberFormat="1" applyFont="1" applyFill="1" applyBorder="1" applyAlignment="1" applyProtection="1">
      <alignment vertical="center" wrapText="1"/>
    </xf>
    <xf numFmtId="164" fontId="17" fillId="13" borderId="16" xfId="3" applyNumberFormat="1" applyFont="1" applyFill="1" applyBorder="1" applyAlignment="1" applyProtection="1">
      <alignment vertical="center" wrapText="1"/>
    </xf>
    <xf numFmtId="164" fontId="15" fillId="0" borderId="17" xfId="3" applyNumberFormat="1" applyFont="1" applyFill="1" applyBorder="1" applyAlignment="1" applyProtection="1">
      <alignment vertical="center" wrapText="1"/>
    </xf>
    <xf numFmtId="164" fontId="15" fillId="0" borderId="41" xfId="3" applyNumberFormat="1" applyFont="1" applyFill="1" applyBorder="1" applyAlignment="1" applyProtection="1">
      <alignment vertical="center" wrapText="1"/>
    </xf>
    <xf numFmtId="164" fontId="15" fillId="0" borderId="6" xfId="3" applyNumberFormat="1" applyFont="1" applyFill="1" applyBorder="1" applyAlignment="1" applyProtection="1">
      <alignment vertical="center" wrapText="1"/>
    </xf>
    <xf numFmtId="164" fontId="15" fillId="0" borderId="37" xfId="3" applyNumberFormat="1" applyFont="1" applyFill="1" applyBorder="1" applyAlignment="1" applyProtection="1">
      <alignment vertical="center" wrapText="1"/>
    </xf>
    <xf numFmtId="166" fontId="16" fillId="15" borderId="45" xfId="3" applyNumberFormat="1" applyFont="1" applyFill="1" applyBorder="1" applyAlignment="1" applyProtection="1">
      <alignment horizontal="left" vertical="center" wrapText="1"/>
    </xf>
    <xf numFmtId="164" fontId="15" fillId="15" borderId="51" xfId="3" applyNumberFormat="1" applyFont="1" applyFill="1" applyBorder="1" applyAlignment="1" applyProtection="1">
      <alignment vertical="center" wrapText="1"/>
    </xf>
    <xf numFmtId="164" fontId="16" fillId="0" borderId="14" xfId="3" applyNumberFormat="1" applyFont="1" applyFill="1" applyBorder="1" applyAlignment="1" applyProtection="1">
      <alignment horizontal="left" vertical="center" wrapText="1"/>
    </xf>
    <xf numFmtId="164" fontId="15" fillId="13" borderId="37" xfId="3" applyNumberFormat="1" applyFont="1" applyFill="1" applyBorder="1" applyAlignment="1" applyProtection="1">
      <alignment vertical="center" wrapText="1"/>
    </xf>
    <xf numFmtId="164" fontId="17" fillId="13" borderId="28" xfId="3" applyNumberFormat="1" applyFont="1" applyFill="1" applyBorder="1" applyAlignment="1" applyProtection="1">
      <alignment vertical="center" wrapText="1"/>
    </xf>
    <xf numFmtId="164" fontId="17" fillId="13" borderId="55" xfId="3" applyNumberFormat="1" applyFont="1" applyFill="1" applyBorder="1" applyAlignment="1" applyProtection="1">
      <alignment vertical="center" wrapText="1"/>
    </xf>
    <xf numFmtId="164" fontId="15" fillId="0" borderId="64" xfId="3" applyNumberFormat="1" applyFont="1" applyFill="1" applyBorder="1" applyAlignment="1" applyProtection="1">
      <alignment horizontal="left" vertical="center" wrapText="1"/>
    </xf>
    <xf numFmtId="164" fontId="15" fillId="0" borderId="32" xfId="3" applyNumberFormat="1" applyFont="1" applyFill="1" applyBorder="1" applyAlignment="1" applyProtection="1">
      <alignment horizontal="left" vertical="center" wrapText="1"/>
    </xf>
    <xf numFmtId="164" fontId="17" fillId="0" borderId="0" xfId="3" applyNumberFormat="1" applyFont="1" applyFill="1" applyBorder="1" applyAlignment="1" applyProtection="1">
      <alignment vertical="center" wrapText="1"/>
    </xf>
    <xf numFmtId="165" fontId="17" fillId="0" borderId="19" xfId="3" applyNumberFormat="1" applyFont="1" applyFill="1" applyBorder="1" applyAlignment="1" applyProtection="1">
      <alignment horizontal="center" vertical="center" wrapText="1"/>
    </xf>
    <xf numFmtId="164" fontId="17" fillId="0" borderId="13" xfId="3" applyNumberFormat="1" applyFont="1" applyFill="1" applyBorder="1" applyAlignment="1" applyProtection="1">
      <alignment vertical="center" wrapText="1"/>
    </xf>
    <xf numFmtId="164" fontId="22" fillId="13" borderId="7" xfId="3" applyNumberFormat="1" applyFont="1" applyFill="1" applyBorder="1" applyAlignment="1" applyProtection="1">
      <alignment horizontal="left" vertical="center" wrapText="1"/>
    </xf>
    <xf numFmtId="164" fontId="22" fillId="13" borderId="16" xfId="3" applyNumberFormat="1" applyFont="1" applyFill="1" applyBorder="1" applyAlignment="1" applyProtection="1">
      <alignment horizontal="left" vertical="center" wrapText="1"/>
    </xf>
    <xf numFmtId="164" fontId="17" fillId="8" borderId="7" xfId="3" applyNumberFormat="1" applyFont="1" applyFill="1" applyBorder="1" applyAlignment="1" applyProtection="1">
      <alignment vertical="center" wrapText="1"/>
    </xf>
    <xf numFmtId="164" fontId="15" fillId="0" borderId="13" xfId="3" quotePrefix="1" applyNumberFormat="1" applyFont="1" applyFill="1" applyBorder="1" applyAlignment="1" applyProtection="1">
      <alignment vertical="center" wrapText="1"/>
    </xf>
    <xf numFmtId="170" fontId="15" fillId="0" borderId="19" xfId="3" applyNumberFormat="1" applyFont="1" applyBorder="1" applyAlignment="1" applyProtection="1">
      <alignment horizontal="center" vertical="center" wrapText="1"/>
    </xf>
    <xf numFmtId="165" fontId="17" fillId="15" borderId="40" xfId="3" quotePrefix="1" applyNumberFormat="1" applyFont="1" applyFill="1" applyBorder="1" applyAlignment="1" applyProtection="1">
      <alignment horizontal="center" vertical="center" wrapText="1"/>
    </xf>
    <xf numFmtId="166" fontId="16" fillId="15" borderId="38" xfId="3" applyNumberFormat="1" applyFont="1" applyFill="1" applyBorder="1" applyAlignment="1" applyProtection="1">
      <alignment horizontal="left" vertical="center" wrapText="1"/>
    </xf>
    <xf numFmtId="164" fontId="16" fillId="15" borderId="51" xfId="3" applyNumberFormat="1" applyFont="1" applyFill="1" applyBorder="1" applyAlignment="1" applyProtection="1">
      <alignment vertical="center" wrapText="1"/>
    </xf>
    <xf numFmtId="165" fontId="17" fillId="0" borderId="12" xfId="3" applyNumberFormat="1" applyFont="1" applyFill="1" applyBorder="1" applyAlignment="1" applyProtection="1">
      <alignment vertical="center" wrapText="1"/>
    </xf>
    <xf numFmtId="164" fontId="22" fillId="15" borderId="2" xfId="3" applyNumberFormat="1" applyFont="1" applyFill="1" applyBorder="1" applyAlignment="1" applyProtection="1">
      <alignment horizontal="left" vertical="center" wrapText="1"/>
    </xf>
    <xf numFmtId="164" fontId="22" fillId="15" borderId="49" xfId="3" applyNumberFormat="1" applyFont="1" applyFill="1" applyBorder="1" applyAlignment="1" applyProtection="1">
      <alignment horizontal="left" vertical="center" wrapText="1"/>
    </xf>
    <xf numFmtId="164" fontId="17" fillId="15" borderId="54" xfId="3" applyNumberFormat="1" applyFont="1" applyFill="1" applyBorder="1" applyAlignment="1" applyProtection="1">
      <alignment vertical="center" wrapText="1"/>
    </xf>
    <xf numFmtId="165" fontId="17" fillId="0" borderId="43" xfId="3" applyNumberFormat="1" applyFont="1" applyFill="1" applyBorder="1" applyAlignment="1" applyProtection="1">
      <alignment horizontal="center" vertical="center" wrapText="1"/>
    </xf>
    <xf numFmtId="166" fontId="16" fillId="18" borderId="17" xfId="3" applyNumberFormat="1" applyFont="1" applyFill="1" applyBorder="1" applyAlignment="1" applyProtection="1">
      <alignment horizontal="left" vertical="center" wrapText="1"/>
    </xf>
    <xf numFmtId="166" fontId="9" fillId="0" borderId="24" xfId="5" applyNumberFormat="1" applyFont="1" applyFill="1" applyBorder="1" applyAlignment="1" applyProtection="1">
      <alignment horizontal="left" vertical="center" wrapText="1"/>
    </xf>
    <xf numFmtId="164" fontId="24" fillId="0" borderId="13" xfId="3" applyNumberFormat="1" applyFont="1" applyBorder="1" applyAlignment="1" applyProtection="1">
      <alignment vertical="center" wrapText="1"/>
    </xf>
    <xf numFmtId="164" fontId="24" fillId="0" borderId="13" xfId="3" applyNumberFormat="1" applyFont="1" applyFill="1" applyBorder="1" applyAlignment="1" applyProtection="1">
      <alignment vertical="center" wrapText="1"/>
    </xf>
    <xf numFmtId="164" fontId="24" fillId="0" borderId="0" xfId="3" applyNumberFormat="1" applyFont="1" applyFill="1" applyBorder="1" applyAlignment="1" applyProtection="1">
      <alignment vertical="center" wrapText="1"/>
    </xf>
    <xf numFmtId="165" fontId="17" fillId="0" borderId="40" xfId="3" applyNumberFormat="1" applyFont="1" applyFill="1" applyBorder="1" applyAlignment="1" applyProtection="1">
      <alignment horizontal="center" vertical="center" wrapText="1"/>
    </xf>
    <xf numFmtId="166" fontId="16" fillId="18" borderId="6" xfId="3" applyNumberFormat="1" applyFont="1" applyFill="1" applyBorder="1" applyAlignment="1" applyProtection="1">
      <alignment horizontal="left" vertical="center" wrapText="1"/>
    </xf>
    <xf numFmtId="166" fontId="9" fillId="0" borderId="26" xfId="5" applyNumberFormat="1" applyFont="1" applyFill="1" applyBorder="1" applyAlignment="1" applyProtection="1">
      <alignment horizontal="left" vertical="center" wrapText="1"/>
    </xf>
    <xf numFmtId="164" fontId="24" fillId="0" borderId="23" xfId="3" applyNumberFormat="1" applyFont="1" applyBorder="1" applyAlignment="1" applyProtection="1">
      <alignment vertical="center" wrapText="1"/>
    </xf>
    <xf numFmtId="166" fontId="16" fillId="0" borderId="6" xfId="3" applyNumberFormat="1" applyFont="1" applyFill="1" applyBorder="1" applyAlignment="1" applyProtection="1">
      <alignment horizontal="left" vertical="center" wrapText="1"/>
    </xf>
    <xf numFmtId="166" fontId="16" fillId="18" borderId="26" xfId="3" applyNumberFormat="1" applyFont="1" applyFill="1" applyBorder="1" applyAlignment="1" applyProtection="1">
      <alignment horizontal="left" vertical="center" wrapText="1"/>
    </xf>
    <xf numFmtId="164" fontId="24" fillId="0" borderId="37" xfId="3" applyNumberFormat="1" applyFont="1" applyBorder="1" applyAlignment="1" applyProtection="1">
      <alignment vertical="center" wrapText="1"/>
    </xf>
    <xf numFmtId="164" fontId="6" fillId="0" borderId="0" xfId="3" applyNumberFormat="1" applyFont="1" applyFill="1" applyBorder="1" applyAlignment="1" applyProtection="1">
      <alignment vertical="top" wrapText="1"/>
    </xf>
    <xf numFmtId="0" fontId="5" fillId="0" borderId="12" xfId="0" applyFont="1" applyFill="1" applyBorder="1" applyProtection="1"/>
    <xf numFmtId="166" fontId="29" fillId="0" borderId="53" xfId="1" applyNumberFormat="1" applyFont="1" applyFill="1" applyBorder="1" applyAlignment="1" applyProtection="1">
      <alignment horizontal="left" vertical="center" wrapText="1"/>
    </xf>
    <xf numFmtId="166" fontId="10" fillId="0" borderId="13" xfId="1" applyNumberFormat="1" applyFont="1" applyFill="1" applyBorder="1" applyAlignment="1" applyProtection="1">
      <alignment horizontal="left" vertical="center" wrapText="1"/>
    </xf>
    <xf numFmtId="166" fontId="10" fillId="0" borderId="0" xfId="1" applyNumberFormat="1" applyFont="1" applyFill="1" applyBorder="1" applyAlignment="1" applyProtection="1">
      <alignment horizontal="center" vertical="center" wrapText="1"/>
    </xf>
    <xf numFmtId="164" fontId="6" fillId="8" borderId="7" xfId="3" applyNumberFormat="1" applyFont="1" applyFill="1" applyBorder="1" applyAlignment="1" applyProtection="1">
      <alignment vertical="top" wrapText="1"/>
    </xf>
    <xf numFmtId="165" fontId="15" fillId="0" borderId="39" xfId="3" applyNumberFormat="1" applyFont="1" applyBorder="1" applyAlignment="1" applyProtection="1">
      <alignment horizontal="center" vertical="top" wrapText="1"/>
    </xf>
    <xf numFmtId="164" fontId="15" fillId="0" borderId="36" xfId="3" applyNumberFormat="1" applyFont="1" applyFill="1" applyBorder="1" applyAlignment="1" applyProtection="1">
      <alignment vertical="top" wrapText="1"/>
    </xf>
    <xf numFmtId="165" fontId="15" fillId="0" borderId="0" xfId="3" applyNumberFormat="1" applyFont="1" applyFill="1" applyAlignment="1" applyProtection="1">
      <alignment horizontal="center" vertical="top" wrapText="1"/>
    </xf>
    <xf numFmtId="164" fontId="15" fillId="0" borderId="0" xfId="3" applyNumberFormat="1" applyFont="1" applyFill="1" applyAlignment="1" applyProtection="1">
      <alignment horizontal="left" vertical="top" wrapText="1"/>
    </xf>
    <xf numFmtId="164" fontId="15" fillId="0" borderId="0" xfId="3" applyNumberFormat="1" applyFont="1" applyFill="1" applyAlignment="1" applyProtection="1">
      <alignment horizontal="right" vertical="top"/>
    </xf>
    <xf numFmtId="164" fontId="15" fillId="0" borderId="0" xfId="3" applyNumberFormat="1" applyFont="1" applyAlignment="1" applyProtection="1">
      <alignment horizontal="right" vertical="top"/>
    </xf>
    <xf numFmtId="169" fontId="14" fillId="0" borderId="0" xfId="3" applyNumberFormat="1" applyFont="1" applyFill="1" applyBorder="1" applyAlignment="1" applyProtection="1">
      <alignment vertical="top" wrapText="1"/>
    </xf>
    <xf numFmtId="0" fontId="5" fillId="0" borderId="0" xfId="0" applyFont="1" applyProtection="1"/>
    <xf numFmtId="0" fontId="5" fillId="0" borderId="0" xfId="0" applyFont="1" applyAlignment="1" applyProtection="1">
      <alignment horizontal="left" vertical="top"/>
    </xf>
    <xf numFmtId="0" fontId="5" fillId="0" borderId="0" xfId="0" applyFont="1" applyFill="1" applyProtection="1"/>
    <xf numFmtId="164" fontId="5" fillId="0" borderId="0" xfId="3" applyNumberFormat="1" applyFont="1" applyAlignment="1" applyProtection="1">
      <alignment vertical="top" wrapText="1"/>
    </xf>
    <xf numFmtId="164" fontId="0" fillId="0" borderId="54" xfId="3" applyNumberFormat="1" applyFont="1" applyBorder="1" applyAlignment="1" applyProtection="1">
      <alignment vertical="top" wrapText="1"/>
    </xf>
    <xf numFmtId="164" fontId="0" fillId="0" borderId="0" xfId="3" applyNumberFormat="1" applyFont="1" applyBorder="1" applyAlignment="1" applyProtection="1">
      <alignment vertical="top" wrapText="1"/>
    </xf>
    <xf numFmtId="164" fontId="0" fillId="0" borderId="36" xfId="3" applyNumberFormat="1" applyFont="1" applyBorder="1" applyAlignment="1" applyProtection="1">
      <alignment vertical="top" wrapText="1"/>
    </xf>
    <xf numFmtId="166" fontId="16" fillId="9" borderId="8" xfId="3" applyNumberFormat="1" applyFont="1" applyFill="1" applyBorder="1" applyAlignment="1" applyProtection="1">
      <alignment horizontal="left" vertical="center" wrapText="1"/>
    </xf>
    <xf numFmtId="164" fontId="22" fillId="0" borderId="0" xfId="7" applyNumberFormat="1" applyFont="1" applyFill="1" applyBorder="1" applyAlignment="1" applyProtection="1">
      <alignment vertical="top" wrapText="1"/>
    </xf>
    <xf numFmtId="165" fontId="22" fillId="0" borderId="12" xfId="7" applyNumberFormat="1" applyFont="1" applyFill="1" applyBorder="1" applyAlignment="1" applyProtection="1">
      <alignment horizontal="center" vertical="top" wrapText="1"/>
    </xf>
    <xf numFmtId="164" fontId="33" fillId="0" borderId="0" xfId="7" applyNumberFormat="1" applyFont="1" applyFill="1" applyBorder="1" applyAlignment="1" applyProtection="1">
      <alignment horizontal="center" vertical="center" wrapText="1"/>
    </xf>
    <xf numFmtId="164" fontId="16" fillId="0" borderId="13" xfId="7" quotePrefix="1" applyNumberFormat="1" applyFont="1" applyFill="1" applyBorder="1" applyAlignment="1" applyProtection="1">
      <alignment horizontal="left" vertical="center" wrapText="1"/>
    </xf>
    <xf numFmtId="164" fontId="16" fillId="0" borderId="0" xfId="7" quotePrefix="1" applyNumberFormat="1" applyFont="1" applyFill="1" applyBorder="1" applyAlignment="1" applyProtection="1">
      <alignment horizontal="left" vertical="center" wrapText="1"/>
    </xf>
    <xf numFmtId="164" fontId="33" fillId="0" borderId="12" xfId="7" applyNumberFormat="1" applyFont="1" applyFill="1" applyBorder="1" applyAlignment="1" applyProtection="1">
      <alignment horizontal="center" vertical="center" wrapText="1"/>
    </xf>
    <xf numFmtId="164" fontId="33" fillId="0" borderId="13" xfId="7" applyNumberFormat="1" applyFont="1" applyFill="1" applyBorder="1" applyAlignment="1" applyProtection="1">
      <alignment horizontal="center" vertical="center" wrapText="1"/>
    </xf>
    <xf numFmtId="164" fontId="22" fillId="0" borderId="0" xfId="7" applyNumberFormat="1" applyFont="1" applyFill="1" applyAlignment="1" applyProtection="1">
      <alignment vertical="top" wrapText="1"/>
    </xf>
    <xf numFmtId="164" fontId="17" fillId="0" borderId="0" xfId="7" applyNumberFormat="1" applyFont="1" applyFill="1" applyBorder="1" applyAlignment="1" applyProtection="1">
      <alignment vertical="top" wrapText="1"/>
    </xf>
    <xf numFmtId="165" fontId="17" fillId="0" borderId="12" xfId="7" applyNumberFormat="1" applyFont="1" applyFill="1" applyBorder="1" applyAlignment="1" applyProtection="1">
      <alignment horizontal="center" vertical="top" wrapText="1"/>
    </xf>
    <xf numFmtId="164" fontId="21" fillId="0" borderId="2" xfId="7" applyNumberFormat="1" applyFont="1" applyFill="1" applyBorder="1" applyAlignment="1" applyProtection="1">
      <alignment horizontal="center" vertical="center" wrapText="1"/>
    </xf>
    <xf numFmtId="164" fontId="21" fillId="0" borderId="54" xfId="7" applyNumberFormat="1" applyFont="1" applyFill="1" applyBorder="1" applyAlignment="1" applyProtection="1">
      <alignment horizontal="center" vertical="center" wrapText="1"/>
    </xf>
    <xf numFmtId="164" fontId="15" fillId="0" borderId="13" xfId="7" quotePrefix="1" applyNumberFormat="1" applyFont="1" applyFill="1" applyBorder="1" applyAlignment="1" applyProtection="1">
      <alignment horizontal="left" vertical="center" wrapText="1"/>
    </xf>
    <xf numFmtId="164" fontId="15" fillId="0" borderId="0" xfId="7" quotePrefix="1" applyNumberFormat="1" applyFont="1" applyFill="1" applyBorder="1" applyAlignment="1" applyProtection="1">
      <alignment horizontal="left" vertical="center" wrapText="1"/>
    </xf>
    <xf numFmtId="164" fontId="21" fillId="0" borderId="12" xfId="7" applyNumberFormat="1" applyFont="1" applyFill="1" applyBorder="1" applyAlignment="1" applyProtection="1">
      <alignment horizontal="center" vertical="center" wrapText="1"/>
    </xf>
    <xf numFmtId="164" fontId="21" fillId="0" borderId="0" xfId="7" applyNumberFormat="1" applyFont="1" applyFill="1" applyBorder="1" applyAlignment="1" applyProtection="1">
      <alignment horizontal="center" vertical="center" wrapText="1"/>
    </xf>
    <xf numFmtId="164" fontId="21" fillId="0" borderId="13" xfId="7" applyNumberFormat="1" applyFont="1" applyFill="1" applyBorder="1" applyAlignment="1" applyProtection="1">
      <alignment horizontal="center" vertical="center" wrapText="1"/>
    </xf>
    <xf numFmtId="164" fontId="17" fillId="0" borderId="0" xfId="7" applyNumberFormat="1" applyFont="1" applyFill="1" applyAlignment="1" applyProtection="1">
      <alignment vertical="top" wrapText="1"/>
    </xf>
    <xf numFmtId="165" fontId="17" fillId="0" borderId="12" xfId="7" applyNumberFormat="1" applyFont="1" applyBorder="1" applyAlignment="1" applyProtection="1">
      <alignment horizontal="center" vertical="top" wrapText="1"/>
    </xf>
    <xf numFmtId="164" fontId="21" fillId="7" borderId="12" xfId="7" applyNumberFormat="1" applyFont="1" applyFill="1" applyBorder="1" applyAlignment="1" applyProtection="1">
      <alignment horizontal="center" vertical="center" wrapText="1"/>
    </xf>
    <xf numFmtId="164" fontId="21" fillId="7" borderId="0" xfId="7" applyNumberFormat="1" applyFont="1" applyFill="1" applyBorder="1" applyAlignment="1" applyProtection="1">
      <alignment horizontal="center" vertical="center" wrapText="1"/>
    </xf>
    <xf numFmtId="164" fontId="21" fillId="7" borderId="13" xfId="7" applyNumberFormat="1" applyFont="1" applyFill="1" applyBorder="1" applyAlignment="1" applyProtection="1">
      <alignment horizontal="center" vertical="center" wrapText="1"/>
    </xf>
    <xf numFmtId="164" fontId="17" fillId="0" borderId="0" xfId="7" applyNumberFormat="1" applyFont="1" applyAlignment="1" applyProtection="1">
      <alignment vertical="top" wrapText="1"/>
    </xf>
    <xf numFmtId="164" fontId="22" fillId="0" borderId="26" xfId="3" quotePrefix="1" applyNumberFormat="1" applyFont="1" applyFill="1" applyBorder="1" applyAlignment="1" applyProtection="1">
      <alignment horizontal="center" vertical="center" wrapText="1"/>
    </xf>
    <xf numFmtId="164" fontId="15" fillId="0" borderId="0" xfId="7" applyNumberFormat="1" applyFont="1" applyFill="1" applyBorder="1" applyAlignment="1" applyProtection="1">
      <alignment vertical="center" wrapText="1"/>
    </xf>
    <xf numFmtId="164" fontId="16" fillId="0" borderId="14" xfId="7" applyNumberFormat="1" applyFont="1" applyFill="1" applyBorder="1" applyAlignment="1" applyProtection="1">
      <alignment horizontal="center" vertical="center" wrapText="1"/>
    </xf>
    <xf numFmtId="164" fontId="15" fillId="0" borderId="13" xfId="7" applyNumberFormat="1" applyFont="1" applyFill="1" applyBorder="1" applyAlignment="1" applyProtection="1">
      <alignment vertical="center" wrapText="1"/>
    </xf>
    <xf numFmtId="164" fontId="16" fillId="0" borderId="29" xfId="7" applyNumberFormat="1" applyFont="1" applyFill="1" applyBorder="1" applyAlignment="1" applyProtection="1">
      <alignment vertical="center" wrapText="1"/>
    </xf>
    <xf numFmtId="166" fontId="16" fillId="12" borderId="21" xfId="7" applyNumberFormat="1" applyFont="1" applyFill="1" applyBorder="1" applyAlignment="1" applyProtection="1">
      <alignment vertical="center" wrapText="1"/>
    </xf>
    <xf numFmtId="164" fontId="15" fillId="0" borderId="6" xfId="7" applyNumberFormat="1" applyFont="1" applyFill="1" applyBorder="1" applyAlignment="1" applyProtection="1">
      <alignment horizontal="left" vertical="center" wrapText="1"/>
    </xf>
    <xf numFmtId="164" fontId="15" fillId="0" borderId="37" xfId="7" applyNumberFormat="1" applyFont="1" applyFill="1" applyBorder="1" applyAlignment="1" applyProtection="1">
      <alignment horizontal="left" vertical="center" wrapText="1"/>
    </xf>
    <xf numFmtId="164" fontId="15" fillId="0" borderId="7" xfId="7" applyNumberFormat="1" applyFont="1" applyBorder="1" applyAlignment="1" applyProtection="1">
      <alignment vertical="center" wrapText="1"/>
    </xf>
    <xf numFmtId="164" fontId="17" fillId="13" borderId="7" xfId="3" applyNumberFormat="1" applyFont="1" applyFill="1" applyBorder="1" applyAlignment="1" applyProtection="1">
      <alignment horizontal="left" vertical="center" wrapText="1"/>
    </xf>
    <xf numFmtId="164" fontId="16" fillId="0" borderId="25" xfId="3" applyNumberFormat="1" applyFont="1" applyFill="1" applyBorder="1" applyAlignment="1" applyProtection="1">
      <alignment horizontal="center" vertical="center" wrapText="1"/>
    </xf>
    <xf numFmtId="0" fontId="38" fillId="0" borderId="0" xfId="0" applyFont="1" applyAlignment="1" applyProtection="1">
      <alignment vertical="center"/>
    </xf>
    <xf numFmtId="0" fontId="39" fillId="0" borderId="0" xfId="0" applyFont="1" applyProtection="1"/>
    <xf numFmtId="0" fontId="40" fillId="21" borderId="7" xfId="0" applyFont="1" applyFill="1" applyBorder="1" applyAlignment="1" applyProtection="1">
      <alignment vertical="center"/>
    </xf>
    <xf numFmtId="0" fontId="18" fillId="22" borderId="7" xfId="0" applyFont="1" applyFill="1" applyBorder="1" applyAlignment="1" applyProtection="1">
      <alignment vertical="center"/>
    </xf>
    <xf numFmtId="0" fontId="36" fillId="0" borderId="0" xfId="0" applyFont="1" applyBorder="1" applyAlignment="1" applyProtection="1">
      <alignment horizontal="right"/>
    </xf>
    <xf numFmtId="166" fontId="16" fillId="23" borderId="21" xfId="3" applyNumberFormat="1" applyFont="1" applyFill="1" applyBorder="1" applyAlignment="1" applyProtection="1">
      <alignment vertical="center" wrapText="1"/>
      <protection locked="0"/>
    </xf>
    <xf numFmtId="166" fontId="16" fillId="23" borderId="20" xfId="3" applyNumberFormat="1" applyFont="1" applyFill="1" applyBorder="1" applyAlignment="1" applyProtection="1">
      <alignment vertical="center" wrapText="1"/>
      <protection locked="0"/>
    </xf>
    <xf numFmtId="166" fontId="16" fillId="23" borderId="37" xfId="3" applyNumberFormat="1" applyFont="1" applyFill="1" applyBorder="1" applyAlignment="1" applyProtection="1">
      <alignment vertical="center" wrapText="1"/>
      <protection locked="0"/>
    </xf>
    <xf numFmtId="169" fontId="16" fillId="23" borderId="58" xfId="3" applyNumberFormat="1" applyFont="1" applyFill="1" applyBorder="1" applyAlignment="1" applyProtection="1">
      <alignment horizontal="center" vertical="center" wrapText="1"/>
      <protection locked="0"/>
    </xf>
    <xf numFmtId="169" fontId="16" fillId="23" borderId="63" xfId="3" applyNumberFormat="1" applyFont="1" applyFill="1" applyBorder="1" applyAlignment="1" applyProtection="1">
      <alignment horizontal="center" vertical="center" wrapText="1"/>
      <protection locked="0"/>
    </xf>
    <xf numFmtId="171" fontId="22" fillId="23" borderId="66" xfId="7" applyNumberFormat="1" applyFont="1" applyFill="1" applyBorder="1" applyAlignment="1" applyProtection="1">
      <alignment horizontal="center" vertical="center" wrapText="1"/>
      <protection locked="0"/>
    </xf>
    <xf numFmtId="164" fontId="17" fillId="23" borderId="45" xfId="3" applyNumberFormat="1" applyFont="1" applyFill="1" applyBorder="1" applyAlignment="1" applyProtection="1">
      <alignment horizontal="center" vertical="center" wrapText="1"/>
      <protection locked="0"/>
    </xf>
    <xf numFmtId="164" fontId="17" fillId="23" borderId="5" xfId="3" applyNumberFormat="1" applyFont="1" applyFill="1" applyBorder="1" applyAlignment="1" applyProtection="1">
      <alignment horizontal="center" vertical="center" wrapText="1"/>
      <protection locked="0"/>
    </xf>
    <xf numFmtId="168" fontId="15" fillId="23" borderId="21" xfId="3" applyNumberFormat="1" applyFont="1" applyFill="1" applyBorder="1" applyAlignment="1" applyProtection="1">
      <alignment horizontal="left" vertical="center" wrapText="1"/>
      <protection locked="0"/>
    </xf>
    <xf numFmtId="166" fontId="16" fillId="23" borderId="21" xfId="3" applyNumberFormat="1" applyFont="1" applyFill="1" applyBorder="1" applyAlignment="1" applyProtection="1">
      <alignment horizontal="left" vertical="center" wrapText="1"/>
      <protection locked="0"/>
    </xf>
    <xf numFmtId="164" fontId="15" fillId="23" borderId="16" xfId="3" applyNumberFormat="1" applyFont="1" applyFill="1" applyBorder="1" applyAlignment="1" applyProtection="1">
      <alignment horizontal="left" vertical="center" wrapText="1"/>
      <protection locked="0"/>
    </xf>
    <xf numFmtId="168" fontId="15" fillId="23" borderId="21" xfId="7" applyNumberFormat="1" applyFont="1" applyFill="1" applyBorder="1" applyAlignment="1" applyProtection="1">
      <alignment horizontal="left" vertical="center" wrapText="1"/>
      <protection locked="0"/>
    </xf>
    <xf numFmtId="164" fontId="16" fillId="23" borderId="16" xfId="7" applyNumberFormat="1" applyFont="1" applyFill="1" applyBorder="1" applyAlignment="1" applyProtection="1">
      <alignment horizontal="left" vertical="center" wrapText="1"/>
      <protection locked="0"/>
    </xf>
    <xf numFmtId="0" fontId="3" fillId="0" borderId="0" xfId="10" applyProtection="1">
      <protection locked="0"/>
    </xf>
    <xf numFmtId="0" fontId="18" fillId="0" borderId="0" xfId="10" applyFont="1" applyProtection="1">
      <protection locked="0"/>
    </xf>
    <xf numFmtId="0" fontId="42" fillId="0" borderId="0" xfId="10" applyFont="1" applyProtection="1">
      <protection locked="0"/>
    </xf>
    <xf numFmtId="0" fontId="44" fillId="0" borderId="0" xfId="10" applyFont="1" applyProtection="1">
      <protection locked="0"/>
    </xf>
    <xf numFmtId="0" fontId="35" fillId="0" borderId="0" xfId="10" applyFont="1" applyProtection="1">
      <protection locked="0"/>
    </xf>
    <xf numFmtId="0" fontId="45" fillId="0" borderId="0" xfId="10" applyFont="1" applyAlignment="1" applyProtection="1">
      <alignment horizontal="center"/>
      <protection locked="0"/>
    </xf>
    <xf numFmtId="0" fontId="44" fillId="0" borderId="0" xfId="10" applyFont="1" applyAlignment="1" applyProtection="1">
      <alignment horizontal="right"/>
      <protection locked="0"/>
    </xf>
    <xf numFmtId="0" fontId="3" fillId="24" borderId="7" xfId="10" applyFill="1" applyBorder="1" applyProtection="1">
      <protection locked="0"/>
    </xf>
    <xf numFmtId="0" fontId="18" fillId="24" borderId="7" xfId="10" applyFont="1" applyFill="1" applyBorder="1" applyProtection="1">
      <protection locked="0"/>
    </xf>
    <xf numFmtId="0" fontId="45" fillId="24" borderId="7" xfId="10" applyFont="1" applyFill="1" applyBorder="1" applyAlignment="1" applyProtection="1">
      <alignment horizontal="center"/>
      <protection locked="0"/>
    </xf>
    <xf numFmtId="0" fontId="44" fillId="24" borderId="7" xfId="10" applyFont="1" applyFill="1" applyBorder="1" applyAlignment="1" applyProtection="1">
      <alignment horizontal="right"/>
      <protection locked="0"/>
    </xf>
    <xf numFmtId="0" fontId="42" fillId="24" borderId="7" xfId="10" applyFont="1" applyFill="1" applyBorder="1" applyProtection="1">
      <protection locked="0"/>
    </xf>
    <xf numFmtId="44" fontId="3" fillId="0" borderId="76" xfId="11" applyFont="1" applyBorder="1" applyProtection="1"/>
    <xf numFmtId="4" fontId="3" fillId="0" borderId="0" xfId="10" applyNumberFormat="1" applyProtection="1">
      <protection locked="0"/>
    </xf>
    <xf numFmtId="0" fontId="24" fillId="0" borderId="0" xfId="10" applyFont="1" applyAlignment="1" applyProtection="1">
      <alignment horizontal="center"/>
      <protection locked="0"/>
    </xf>
    <xf numFmtId="49" fontId="11" fillId="0" borderId="80" xfId="10" applyNumberFormat="1" applyFont="1" applyBorder="1" applyAlignment="1" applyProtection="1">
      <alignment vertical="center" wrapText="1"/>
      <protection locked="0"/>
    </xf>
    <xf numFmtId="0" fontId="36" fillId="0" borderId="0" xfId="10" applyFont="1" applyBorder="1" applyAlignment="1" applyProtection="1">
      <alignment vertical="center"/>
      <protection locked="0"/>
    </xf>
    <xf numFmtId="44" fontId="18" fillId="26" borderId="81" xfId="11" applyFont="1" applyFill="1" applyBorder="1" applyAlignment="1" applyProtection="1">
      <alignment vertical="center"/>
    </xf>
    <xf numFmtId="0" fontId="18" fillId="0" borderId="80" xfId="10" applyFont="1" applyBorder="1" applyAlignment="1" applyProtection="1">
      <alignment vertical="center"/>
      <protection locked="0"/>
    </xf>
    <xf numFmtId="4" fontId="18" fillId="0" borderId="0" xfId="10" applyNumberFormat="1" applyFont="1" applyBorder="1" applyAlignment="1" applyProtection="1">
      <alignment vertical="center"/>
      <protection locked="0"/>
    </xf>
    <xf numFmtId="44" fontId="18" fillId="0" borderId="81" xfId="11" applyFont="1" applyBorder="1" applyAlignment="1" applyProtection="1">
      <alignment vertical="center"/>
    </xf>
    <xf numFmtId="0" fontId="18" fillId="0" borderId="82" xfId="10" applyFont="1" applyBorder="1" applyAlignment="1" applyProtection="1">
      <alignment vertical="center"/>
      <protection locked="0"/>
    </xf>
    <xf numFmtId="4" fontId="18" fillId="0" borderId="83" xfId="10" applyNumberFormat="1" applyFont="1" applyBorder="1" applyAlignment="1" applyProtection="1">
      <alignment vertical="center"/>
      <protection locked="0"/>
    </xf>
    <xf numFmtId="44" fontId="18" fillId="0" borderId="84" xfId="11" applyFont="1" applyBorder="1" applyAlignment="1" applyProtection="1">
      <alignment vertical="center"/>
    </xf>
    <xf numFmtId="0" fontId="18" fillId="0" borderId="0" xfId="10" applyFont="1" applyBorder="1" applyProtection="1">
      <protection locked="0"/>
    </xf>
    <xf numFmtId="4" fontId="18" fillId="0" borderId="0" xfId="10" applyNumberFormat="1" applyFont="1" applyBorder="1" applyProtection="1">
      <protection locked="0"/>
    </xf>
    <xf numFmtId="0" fontId="18" fillId="0" borderId="86" xfId="10" applyFont="1" applyBorder="1" applyProtection="1">
      <protection locked="0"/>
    </xf>
    <xf numFmtId="14" fontId="29" fillId="0" borderId="87" xfId="10" applyNumberFormat="1" applyFont="1" applyBorder="1" applyProtection="1"/>
    <xf numFmtId="4" fontId="29" fillId="0" borderId="88" xfId="10" applyNumberFormat="1" applyFont="1" applyBorder="1" applyAlignment="1" applyProtection="1">
      <alignment horizontal="right"/>
    </xf>
    <xf numFmtId="0" fontId="18" fillId="0" borderId="89" xfId="10" applyFont="1" applyBorder="1" applyAlignment="1" applyProtection="1">
      <alignment wrapText="1"/>
      <protection locked="0"/>
    </xf>
    <xf numFmtId="14" fontId="18" fillId="0" borderId="90" xfId="10" applyNumberFormat="1" applyFont="1" applyBorder="1" applyAlignment="1" applyProtection="1">
      <alignment wrapText="1"/>
      <protection locked="0"/>
    </xf>
    <xf numFmtId="44" fontId="18" fillId="0" borderId="91" xfId="11" applyFont="1" applyBorder="1" applyAlignment="1" applyProtection="1">
      <alignment wrapText="1"/>
      <protection locked="0"/>
    </xf>
    <xf numFmtId="0" fontId="36" fillId="0" borderId="0" xfId="10" applyFont="1" applyFill="1" applyBorder="1" applyAlignment="1" applyProtection="1">
      <alignment wrapText="1"/>
      <protection locked="0"/>
    </xf>
    <xf numFmtId="0" fontId="36" fillId="0" borderId="0" xfId="10" applyFont="1" applyFill="1" applyBorder="1" applyAlignment="1" applyProtection="1">
      <protection locked="0"/>
    </xf>
    <xf numFmtId="20" fontId="36" fillId="0" borderId="92" xfId="10" applyNumberFormat="1" applyFont="1" applyBorder="1" applyProtection="1">
      <protection locked="0"/>
    </xf>
    <xf numFmtId="14" fontId="3" fillId="0" borderId="0" xfId="10" applyNumberFormat="1" applyBorder="1" applyProtection="1">
      <protection locked="0"/>
    </xf>
    <xf numFmtId="44" fontId="36" fillId="0" borderId="93" xfId="11" applyFont="1" applyBorder="1" applyProtection="1">
      <protection locked="0"/>
    </xf>
    <xf numFmtId="0" fontId="18" fillId="0" borderId="86" xfId="10" applyFont="1" applyBorder="1" applyAlignment="1" applyProtection="1">
      <alignment vertical="center"/>
      <protection locked="0"/>
    </xf>
    <xf numFmtId="14" fontId="11" fillId="0" borderId="87" xfId="11" applyNumberFormat="1" applyFont="1" applyBorder="1" applyAlignment="1" applyProtection="1">
      <alignment vertical="center"/>
      <protection locked="0"/>
    </xf>
    <xf numFmtId="44" fontId="18" fillId="0" borderId="88" xfId="11" applyFont="1" applyBorder="1" applyAlignment="1" applyProtection="1">
      <alignment vertical="center" wrapText="1"/>
      <protection locked="0"/>
    </xf>
    <xf numFmtId="0" fontId="36" fillId="0" borderId="89" xfId="10" applyFont="1" applyBorder="1" applyProtection="1">
      <protection locked="0"/>
    </xf>
    <xf numFmtId="0" fontId="3" fillId="0" borderId="90" xfId="10" applyFont="1" applyBorder="1" applyProtection="1">
      <protection locked="0"/>
    </xf>
    <xf numFmtId="0" fontId="3" fillId="0" borderId="91" xfId="10" applyFont="1" applyBorder="1" applyProtection="1">
      <protection locked="0"/>
    </xf>
    <xf numFmtId="0" fontId="43" fillId="0" borderId="0" xfId="10" applyNumberFormat="1" applyFont="1" applyProtection="1">
      <protection locked="0"/>
    </xf>
    <xf numFmtId="0" fontId="3" fillId="0" borderId="69" xfId="10" applyFont="1" applyBorder="1" applyProtection="1">
      <protection locked="0"/>
    </xf>
    <xf numFmtId="14" fontId="3" fillId="0" borderId="70" xfId="10" applyNumberFormat="1" applyFont="1" applyBorder="1" applyProtection="1">
      <protection locked="0"/>
    </xf>
    <xf numFmtId="164" fontId="16" fillId="15" borderId="45" xfId="3" applyNumberFormat="1" applyFont="1" applyFill="1" applyBorder="1" applyAlignment="1" applyProtection="1">
      <alignment vertical="center" wrapText="1"/>
    </xf>
    <xf numFmtId="0" fontId="0" fillId="24" borderId="7" xfId="0" applyFill="1" applyBorder="1" applyProtection="1">
      <protection locked="0"/>
    </xf>
    <xf numFmtId="0" fontId="18" fillId="24" borderId="7" xfId="0" applyFont="1" applyFill="1" applyBorder="1" applyProtection="1">
      <protection locked="0"/>
    </xf>
    <xf numFmtId="0" fontId="45" fillId="24" borderId="7" xfId="0" applyFont="1" applyFill="1" applyBorder="1" applyAlignment="1" applyProtection="1">
      <alignment horizontal="center"/>
      <protection locked="0"/>
    </xf>
    <xf numFmtId="0" fontId="44" fillId="24" borderId="7" xfId="0" applyFont="1" applyFill="1" applyBorder="1" applyAlignment="1" applyProtection="1">
      <alignment horizontal="right"/>
      <protection locked="0"/>
    </xf>
    <xf numFmtId="0" fontId="42" fillId="24" borderId="7" xfId="0" applyFont="1" applyFill="1" applyBorder="1" applyProtection="1">
      <protection locked="0"/>
    </xf>
    <xf numFmtId="0" fontId="0" fillId="0" borderId="0" xfId="0" applyProtection="1">
      <protection locked="0"/>
    </xf>
    <xf numFmtId="0" fontId="45" fillId="0" borderId="0" xfId="0" applyFont="1" applyAlignment="1" applyProtection="1">
      <alignment horizontal="center"/>
      <protection locked="0"/>
    </xf>
    <xf numFmtId="0" fontId="0" fillId="0" borderId="0" xfId="0" applyBorder="1" applyProtection="1">
      <protection locked="0"/>
    </xf>
    <xf numFmtId="49" fontId="0" fillId="0" borderId="75" xfId="0" applyNumberFormat="1" applyBorder="1" applyProtection="1"/>
    <xf numFmtId="4" fontId="0" fillId="0" borderId="0" xfId="0" applyNumberFormat="1" applyProtection="1">
      <protection locked="0"/>
    </xf>
    <xf numFmtId="0" fontId="24" fillId="0" borderId="0" xfId="0" applyFont="1" applyAlignment="1" applyProtection="1">
      <alignment horizontal="center"/>
      <protection locked="0"/>
    </xf>
    <xf numFmtId="0" fontId="11" fillId="26" borderId="73" xfId="0" applyFont="1" applyFill="1" applyBorder="1" applyAlignment="1" applyProtection="1">
      <alignment horizontal="left" vertical="center"/>
      <protection locked="0"/>
    </xf>
    <xf numFmtId="0" fontId="10" fillId="26" borderId="74" xfId="0" applyFont="1" applyFill="1" applyBorder="1" applyAlignment="1" applyProtection="1">
      <alignment horizontal="center" vertical="center"/>
      <protection locked="0"/>
    </xf>
    <xf numFmtId="9" fontId="5" fillId="0" borderId="76" xfId="9" applyFont="1" applyBorder="1" applyAlignment="1" applyProtection="1">
      <alignment horizontal="center"/>
    </xf>
    <xf numFmtId="0" fontId="10" fillId="26" borderId="73" xfId="0" applyFont="1" applyFill="1" applyBorder="1" applyAlignment="1" applyProtection="1">
      <alignment horizontal="center" vertical="center" wrapText="1"/>
      <protection locked="0"/>
    </xf>
    <xf numFmtId="0" fontId="0" fillId="0" borderId="97" xfId="0" applyBorder="1" applyProtection="1">
      <protection locked="0"/>
    </xf>
    <xf numFmtId="0" fontId="0" fillId="23" borderId="21" xfId="0" applyFill="1" applyBorder="1" applyAlignment="1" applyProtection="1">
      <alignment horizontal="left" vertical="top"/>
      <protection locked="0"/>
    </xf>
    <xf numFmtId="0" fontId="0" fillId="23" borderId="26" xfId="0" applyFill="1" applyBorder="1" applyAlignment="1" applyProtection="1">
      <alignment horizontal="left" vertical="top"/>
      <protection locked="0"/>
    </xf>
    <xf numFmtId="0" fontId="36" fillId="26" borderId="73" xfId="0" applyFont="1" applyFill="1" applyBorder="1" applyAlignment="1" applyProtection="1">
      <alignment horizontal="center" vertical="center"/>
      <protection locked="0"/>
    </xf>
    <xf numFmtId="0" fontId="36" fillId="23" borderId="68" xfId="0" applyFont="1" applyFill="1" applyBorder="1" applyAlignment="1" applyProtection="1">
      <alignment horizontal="center" vertical="center"/>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44" fontId="18" fillId="28" borderId="81" xfId="10" applyNumberFormat="1" applyFont="1" applyFill="1" applyBorder="1" applyAlignment="1" applyProtection="1">
      <alignment vertical="center"/>
    </xf>
    <xf numFmtId="49" fontId="11" fillId="0" borderId="100" xfId="10" applyNumberFormat="1" applyFont="1" applyBorder="1" applyAlignment="1" applyProtection="1">
      <alignment vertical="center" wrapText="1"/>
      <protection locked="0"/>
    </xf>
    <xf numFmtId="0" fontId="36" fillId="0" borderId="101" xfId="10" applyFont="1" applyBorder="1" applyAlignment="1" applyProtection="1">
      <alignment vertical="center"/>
      <protection locked="0"/>
    </xf>
    <xf numFmtId="44" fontId="18" fillId="27" borderId="102" xfId="10" applyNumberFormat="1" applyFont="1" applyFill="1" applyBorder="1" applyAlignment="1" applyProtection="1">
      <alignment vertical="center"/>
    </xf>
    <xf numFmtId="44" fontId="18" fillId="0" borderId="85" xfId="11" applyFont="1" applyFill="1" applyBorder="1" applyAlignment="1" applyProtection="1">
      <alignment vertical="center"/>
    </xf>
    <xf numFmtId="165" fontId="17" fillId="21" borderId="6" xfId="3" applyNumberFormat="1" applyFont="1" applyFill="1" applyBorder="1" applyAlignment="1" applyProtection="1">
      <alignment horizontal="center" vertical="center" wrapText="1"/>
    </xf>
    <xf numFmtId="164" fontId="17" fillId="21" borderId="7" xfId="3" applyNumberFormat="1" applyFont="1" applyFill="1" applyBorder="1" applyAlignment="1" applyProtection="1">
      <alignment vertical="center" wrapText="1"/>
    </xf>
    <xf numFmtId="164" fontId="17" fillId="21" borderId="8" xfId="3" applyNumberFormat="1" applyFont="1" applyFill="1" applyBorder="1" applyAlignment="1" applyProtection="1">
      <alignment vertical="center" wrapText="1"/>
    </xf>
    <xf numFmtId="164" fontId="17" fillId="0" borderId="0" xfId="3" applyNumberFormat="1" applyFont="1" applyAlignment="1" applyProtection="1">
      <alignment vertical="center" wrapText="1"/>
    </xf>
    <xf numFmtId="165" fontId="17" fillId="22" borderId="6" xfId="3" applyNumberFormat="1" applyFont="1" applyFill="1" applyBorder="1" applyAlignment="1" applyProtection="1">
      <alignment horizontal="center" vertical="center" wrapText="1"/>
    </xf>
    <xf numFmtId="164" fontId="17" fillId="22" borderId="7" xfId="3" applyNumberFormat="1" applyFont="1" applyFill="1" applyBorder="1" applyAlignment="1" applyProtection="1">
      <alignment vertical="center" wrapText="1"/>
    </xf>
    <xf numFmtId="164" fontId="17" fillId="22" borderId="8" xfId="3" applyNumberFormat="1" applyFont="1" applyFill="1" applyBorder="1" applyAlignment="1" applyProtection="1">
      <alignment vertical="center" wrapText="1"/>
    </xf>
    <xf numFmtId="165" fontId="15" fillId="0" borderId="0" xfId="3" applyNumberFormat="1" applyFont="1" applyBorder="1" applyAlignment="1" applyProtection="1">
      <alignment horizontal="center" vertical="top" wrapText="1"/>
    </xf>
    <xf numFmtId="0" fontId="12" fillId="0" borderId="48" xfId="2" applyFont="1" applyBorder="1" applyProtection="1"/>
    <xf numFmtId="0" fontId="11" fillId="0" borderId="0" xfId="0" applyFont="1" applyBorder="1" applyAlignment="1" applyProtection="1">
      <alignment horizontal="left" wrapText="1"/>
    </xf>
    <xf numFmtId="164" fontId="11" fillId="0" borderId="0" xfId="3" applyNumberFormat="1" applyFont="1" applyFill="1" applyBorder="1" applyAlignment="1" applyProtection="1">
      <alignment vertical="top" wrapText="1"/>
    </xf>
    <xf numFmtId="0" fontId="5" fillId="0" borderId="0" xfId="0" applyFont="1" applyBorder="1" applyProtection="1"/>
    <xf numFmtId="164" fontId="15" fillId="0" borderId="13" xfId="3" applyNumberFormat="1" applyFont="1" applyFill="1" applyBorder="1" applyAlignment="1" applyProtection="1">
      <alignment vertical="top" wrapText="1"/>
    </xf>
    <xf numFmtId="164" fontId="15" fillId="0" borderId="12" xfId="3" applyNumberFormat="1" applyFont="1" applyBorder="1" applyAlignment="1" applyProtection="1">
      <alignment vertical="top" wrapText="1"/>
    </xf>
    <xf numFmtId="164" fontId="16" fillId="0" borderId="13" xfId="3" applyNumberFormat="1" applyFont="1" applyBorder="1" applyAlignment="1" applyProtection="1">
      <alignment vertical="top" wrapText="1"/>
    </xf>
    <xf numFmtId="164" fontId="15" fillId="0" borderId="50" xfId="3" applyNumberFormat="1" applyFont="1" applyBorder="1" applyAlignment="1" applyProtection="1">
      <alignment vertical="top" wrapText="1"/>
    </xf>
    <xf numFmtId="164" fontId="16" fillId="0" borderId="0" xfId="3" applyNumberFormat="1" applyFont="1" applyFill="1" applyBorder="1" applyAlignment="1" applyProtection="1">
      <alignment vertical="top" wrapText="1"/>
    </xf>
    <xf numFmtId="164" fontId="15" fillId="0" borderId="12" xfId="3" applyNumberFormat="1" applyFont="1" applyBorder="1" applyAlignment="1" applyProtection="1">
      <alignment vertical="center" wrapText="1"/>
    </xf>
    <xf numFmtId="164" fontId="15" fillId="0" borderId="46" xfId="3" applyNumberFormat="1" applyFont="1" applyBorder="1" applyAlignment="1" applyProtection="1">
      <alignment horizontal="center" vertical="center" wrapText="1"/>
    </xf>
    <xf numFmtId="164" fontId="15" fillId="0" borderId="11" xfId="3" applyNumberFormat="1" applyFont="1" applyBorder="1" applyAlignment="1" applyProtection="1">
      <alignment horizontal="center" vertical="center" wrapText="1"/>
    </xf>
    <xf numFmtId="164" fontId="17" fillId="0" borderId="12" xfId="3" applyNumberFormat="1" applyFont="1" applyBorder="1" applyAlignment="1" applyProtection="1">
      <alignment vertical="top" wrapText="1"/>
    </xf>
    <xf numFmtId="164" fontId="22" fillId="0" borderId="26" xfId="3" applyNumberFormat="1" applyFont="1" applyBorder="1" applyAlignment="1" applyProtection="1">
      <alignment horizontal="center" vertical="center" wrapText="1"/>
    </xf>
    <xf numFmtId="164" fontId="22" fillId="0" borderId="41" xfId="3" applyNumberFormat="1" applyFont="1" applyBorder="1" applyAlignment="1" applyProtection="1">
      <alignment horizontal="center" vertical="center" wrapText="1"/>
    </xf>
    <xf numFmtId="164" fontId="22" fillId="0" borderId="42" xfId="3" applyNumberFormat="1" applyFont="1" applyBorder="1" applyAlignment="1" applyProtection="1">
      <alignment horizontal="center" vertical="center" wrapText="1"/>
    </xf>
    <xf numFmtId="164" fontId="22" fillId="0" borderId="58" xfId="3" applyNumberFormat="1" applyFont="1" applyBorder="1" applyAlignment="1" applyProtection="1">
      <alignment horizontal="center" vertical="center" wrapText="1"/>
    </xf>
    <xf numFmtId="164" fontId="22" fillId="0" borderId="59" xfId="3" applyNumberFormat="1" applyFont="1" applyBorder="1" applyAlignment="1" applyProtection="1">
      <alignment horizontal="center" vertical="center" wrapText="1"/>
    </xf>
    <xf numFmtId="165" fontId="17" fillId="8" borderId="19" xfId="3" applyNumberFormat="1" applyFont="1" applyFill="1" applyBorder="1" applyAlignment="1" applyProtection="1">
      <alignment horizontal="center" vertical="center" wrapText="1"/>
    </xf>
    <xf numFmtId="164" fontId="17" fillId="8" borderId="19" xfId="3" applyNumberFormat="1" applyFont="1" applyFill="1" applyBorder="1" applyAlignment="1" applyProtection="1">
      <alignment horizontal="left" vertical="center" wrapText="1"/>
    </xf>
    <xf numFmtId="164" fontId="22" fillId="8" borderId="7" xfId="3" applyNumberFormat="1" applyFont="1" applyFill="1" applyBorder="1" applyAlignment="1" applyProtection="1">
      <alignment horizontal="center" vertical="top" wrapText="1"/>
    </xf>
    <xf numFmtId="164" fontId="16" fillId="10" borderId="43" xfId="3" applyNumberFormat="1" applyFont="1" applyFill="1" applyBorder="1" applyAlignment="1" applyProtection="1">
      <alignment horizontal="center" vertical="top" wrapText="1"/>
    </xf>
    <xf numFmtId="164" fontId="15" fillId="0" borderId="20" xfId="3" applyNumberFormat="1" applyFont="1" applyBorder="1" applyAlignment="1" applyProtection="1">
      <alignment horizontal="right" vertical="center" wrapText="1"/>
    </xf>
    <xf numFmtId="164" fontId="16" fillId="0" borderId="32" xfId="3" applyNumberFormat="1" applyFont="1" applyFill="1" applyBorder="1" applyAlignment="1" applyProtection="1">
      <alignment vertical="center" wrapText="1"/>
    </xf>
    <xf numFmtId="166" fontId="16" fillId="9" borderId="40" xfId="3" applyNumberFormat="1" applyFont="1" applyFill="1" applyBorder="1" applyAlignment="1" applyProtection="1">
      <alignment vertical="center" wrapText="1"/>
    </xf>
    <xf numFmtId="164" fontId="15" fillId="0" borderId="7" xfId="3" applyNumberFormat="1" applyFont="1" applyBorder="1" applyAlignment="1" applyProtection="1">
      <alignment vertical="top" wrapText="1"/>
    </xf>
    <xf numFmtId="164" fontId="16" fillId="0" borderId="57" xfId="3" applyNumberFormat="1" applyFont="1" applyFill="1" applyBorder="1" applyAlignment="1" applyProtection="1">
      <alignment vertical="center" wrapText="1"/>
    </xf>
    <xf numFmtId="164" fontId="15" fillId="0" borderId="27" xfId="3" applyNumberFormat="1" applyFont="1" applyBorder="1" applyAlignment="1" applyProtection="1">
      <alignment horizontal="right" vertical="center" wrapText="1"/>
    </xf>
    <xf numFmtId="0" fontId="15" fillId="0" borderId="27" xfId="0" applyFont="1" applyFill="1" applyBorder="1" applyAlignment="1" applyProtection="1">
      <alignment horizontal="right" vertical="center"/>
    </xf>
    <xf numFmtId="166" fontId="16" fillId="6" borderId="22" xfId="3" applyNumberFormat="1" applyFont="1" applyFill="1" applyBorder="1" applyAlignment="1" applyProtection="1">
      <alignment vertical="center" wrapText="1"/>
    </xf>
    <xf numFmtId="164" fontId="16" fillId="0" borderId="26" xfId="3" applyNumberFormat="1" applyFont="1" applyFill="1" applyBorder="1" applyAlignment="1" applyProtection="1">
      <alignment vertical="center" wrapText="1"/>
    </xf>
    <xf numFmtId="164" fontId="16" fillId="0" borderId="41" xfId="3" applyNumberFormat="1" applyFont="1" applyFill="1" applyBorder="1" applyAlignment="1" applyProtection="1">
      <alignment vertical="center" wrapText="1"/>
    </xf>
    <xf numFmtId="166" fontId="16" fillId="6" borderId="40" xfId="3" applyNumberFormat="1" applyFont="1" applyFill="1" applyBorder="1" applyAlignment="1" applyProtection="1">
      <alignment vertical="center" wrapText="1"/>
    </xf>
    <xf numFmtId="166" fontId="16" fillId="6" borderId="52" xfId="3" applyNumberFormat="1" applyFont="1" applyFill="1" applyBorder="1" applyAlignment="1" applyProtection="1">
      <alignment vertical="center" wrapText="1"/>
    </xf>
    <xf numFmtId="166" fontId="16" fillId="8" borderId="7" xfId="3" applyNumberFormat="1" applyFont="1" applyFill="1" applyBorder="1" applyAlignment="1" applyProtection="1">
      <alignment horizontal="center" vertical="center" wrapText="1"/>
    </xf>
    <xf numFmtId="164" fontId="16" fillId="8" borderId="40" xfId="3" applyNumberFormat="1" applyFont="1" applyFill="1" applyBorder="1" applyAlignment="1" applyProtection="1">
      <alignment horizontal="center" vertical="top" wrapText="1"/>
    </xf>
    <xf numFmtId="164" fontId="23" fillId="0" borderId="0" xfId="3" applyNumberFormat="1" applyFont="1" applyFill="1" applyBorder="1" applyAlignment="1" applyProtection="1">
      <alignment vertical="top" wrapText="1"/>
    </xf>
    <xf numFmtId="164" fontId="16" fillId="0" borderId="20" xfId="3" applyNumberFormat="1" applyFont="1" applyBorder="1" applyAlignment="1" applyProtection="1">
      <alignment horizontal="right" vertical="center" wrapText="1"/>
    </xf>
    <xf numFmtId="166" fontId="16" fillId="0" borderId="24" xfId="3" applyNumberFormat="1" applyFont="1" applyFill="1" applyBorder="1" applyAlignment="1" applyProtection="1">
      <alignment vertical="center" wrapText="1"/>
    </xf>
    <xf numFmtId="164" fontId="16" fillId="0" borderId="27" xfId="3" applyNumberFormat="1" applyFont="1" applyFill="1" applyBorder="1" applyAlignment="1" applyProtection="1">
      <alignment vertical="center" wrapText="1"/>
    </xf>
    <xf numFmtId="166" fontId="16" fillId="0" borderId="25" xfId="3" applyNumberFormat="1" applyFont="1" applyFill="1" applyBorder="1" applyAlignment="1" applyProtection="1">
      <alignment vertical="center" wrapText="1"/>
    </xf>
    <xf numFmtId="164" fontId="15" fillId="0" borderId="20" xfId="3" applyNumberFormat="1" applyFont="1" applyFill="1" applyBorder="1" applyAlignment="1" applyProtection="1">
      <alignment horizontal="right" vertical="center" wrapText="1"/>
    </xf>
    <xf numFmtId="166" fontId="16" fillId="6" borderId="21" xfId="3" applyNumberFormat="1" applyFont="1" applyFill="1" applyBorder="1" applyAlignment="1" applyProtection="1">
      <alignment vertical="center" wrapText="1"/>
    </xf>
    <xf numFmtId="166" fontId="16" fillId="6" borderId="37" xfId="3" applyNumberFormat="1" applyFont="1" applyFill="1" applyBorder="1" applyAlignment="1" applyProtection="1">
      <alignment vertical="center" wrapText="1"/>
    </xf>
    <xf numFmtId="164" fontId="15" fillId="0" borderId="61" xfId="3" applyNumberFormat="1" applyFont="1" applyFill="1" applyBorder="1" applyAlignment="1" applyProtection="1">
      <alignment horizontal="right" vertical="center" wrapText="1"/>
    </xf>
    <xf numFmtId="164" fontId="16" fillId="0" borderId="60" xfId="3" applyNumberFormat="1" applyFont="1" applyFill="1" applyBorder="1" applyAlignment="1" applyProtection="1">
      <alignment vertical="center" wrapText="1"/>
    </xf>
    <xf numFmtId="166" fontId="16" fillId="17" borderId="5" xfId="3" applyNumberFormat="1" applyFont="1" applyFill="1" applyBorder="1" applyAlignment="1" applyProtection="1">
      <alignment vertical="center" wrapText="1"/>
    </xf>
    <xf numFmtId="166" fontId="16" fillId="0" borderId="60" xfId="3" applyNumberFormat="1" applyFont="1" applyFill="1" applyBorder="1" applyAlignment="1" applyProtection="1">
      <alignment vertical="center" wrapText="1"/>
    </xf>
    <xf numFmtId="166" fontId="16" fillId="17" borderId="51" xfId="3" applyNumberFormat="1" applyFont="1" applyFill="1" applyBorder="1" applyAlignment="1" applyProtection="1">
      <alignment vertical="center" wrapText="1"/>
    </xf>
    <xf numFmtId="166" fontId="16" fillId="17" borderId="56" xfId="3" applyNumberFormat="1" applyFont="1" applyFill="1" applyBorder="1" applyAlignment="1" applyProtection="1">
      <alignment vertical="center" wrapText="1"/>
    </xf>
    <xf numFmtId="164" fontId="16" fillId="0" borderId="33" xfId="3" applyNumberFormat="1" applyFont="1" applyFill="1" applyBorder="1" applyAlignment="1" applyProtection="1">
      <alignment vertical="center" wrapText="1"/>
    </xf>
    <xf numFmtId="165" fontId="17" fillId="0" borderId="3" xfId="3" applyNumberFormat="1" applyFont="1" applyFill="1" applyBorder="1" applyAlignment="1" applyProtection="1">
      <alignment horizontal="center" vertical="top" wrapText="1"/>
    </xf>
    <xf numFmtId="164" fontId="16" fillId="0" borderId="35" xfId="3" applyNumberFormat="1" applyFont="1" applyFill="1" applyBorder="1" applyAlignment="1" applyProtection="1">
      <alignment vertical="top" wrapText="1"/>
    </xf>
    <xf numFmtId="164" fontId="16" fillId="0" borderId="35" xfId="3" applyNumberFormat="1" applyFont="1" applyFill="1" applyBorder="1" applyAlignment="1" applyProtection="1">
      <alignment horizontal="center" vertical="top" wrapText="1"/>
    </xf>
    <xf numFmtId="164" fontId="15" fillId="0" borderId="35" xfId="3" applyNumberFormat="1" applyFont="1" applyFill="1" applyBorder="1" applyAlignment="1" applyProtection="1">
      <alignment vertical="top" wrapText="1"/>
    </xf>
    <xf numFmtId="164" fontId="17" fillId="0" borderId="36" xfId="3" applyNumberFormat="1" applyFont="1" applyFill="1" applyBorder="1" applyAlignment="1" applyProtection="1">
      <alignment vertical="top" wrapText="1"/>
    </xf>
    <xf numFmtId="164" fontId="17" fillId="0" borderId="7" xfId="3" applyNumberFormat="1" applyFont="1" applyFill="1" applyBorder="1" applyAlignment="1" applyProtection="1">
      <alignment vertical="top" wrapText="1"/>
    </xf>
    <xf numFmtId="0" fontId="0" fillId="0" borderId="0" xfId="0" applyProtection="1"/>
    <xf numFmtId="0" fontId="36" fillId="23" borderId="9" xfId="0" applyFont="1" applyFill="1" applyBorder="1" applyAlignment="1" applyProtection="1">
      <alignment vertical="center"/>
      <protection locked="0"/>
    </xf>
    <xf numFmtId="0" fontId="0" fillId="23" borderId="106" xfId="0" applyFill="1" applyBorder="1" applyAlignment="1" applyProtection="1">
      <alignment vertical="top"/>
      <protection locked="0"/>
    </xf>
    <xf numFmtId="0" fontId="0" fillId="23" borderId="107" xfId="0" applyFill="1" applyBorder="1" applyAlignment="1" applyProtection="1">
      <alignment vertical="top"/>
      <protection locked="0"/>
    </xf>
    <xf numFmtId="0" fontId="0" fillId="23" borderId="108" xfId="0" applyFill="1" applyBorder="1" applyAlignment="1" applyProtection="1">
      <alignment vertical="top"/>
      <protection locked="0"/>
    </xf>
    <xf numFmtId="0" fontId="36" fillId="0" borderId="9" xfId="0" applyFont="1" applyFill="1" applyBorder="1" applyAlignment="1" applyProtection="1">
      <alignment horizontal="center" vertical="center"/>
      <protection locked="0"/>
    </xf>
    <xf numFmtId="14" fontId="0" fillId="0" borderId="112" xfId="0" applyNumberFormat="1" applyBorder="1" applyAlignment="1" applyProtection="1">
      <alignment vertical="center"/>
    </xf>
    <xf numFmtId="44" fontId="3" fillId="0" borderId="113" xfId="11" applyFont="1" applyBorder="1" applyAlignment="1" applyProtection="1">
      <alignment vertical="center"/>
    </xf>
    <xf numFmtId="9" fontId="5" fillId="23" borderId="113" xfId="9" applyFont="1" applyFill="1" applyBorder="1" applyAlignment="1" applyProtection="1">
      <alignment horizontal="center" vertical="center"/>
    </xf>
    <xf numFmtId="0" fontId="0" fillId="23" borderId="114" xfId="0" applyFill="1" applyBorder="1" applyAlignment="1" applyProtection="1">
      <alignment vertical="center"/>
      <protection locked="0"/>
    </xf>
    <xf numFmtId="44" fontId="0" fillId="0" borderId="115" xfId="8" applyFont="1" applyBorder="1" applyAlignment="1" applyProtection="1">
      <alignment vertical="center"/>
      <protection locked="0"/>
    </xf>
    <xf numFmtId="14" fontId="0" fillId="0" borderId="116" xfId="0" applyNumberFormat="1" applyBorder="1" applyAlignment="1" applyProtection="1">
      <alignment vertical="center"/>
    </xf>
    <xf numFmtId="44" fontId="3" fillId="0" borderId="117" xfId="11" applyFont="1" applyBorder="1" applyAlignment="1" applyProtection="1">
      <alignment vertical="center"/>
    </xf>
    <xf numFmtId="9" fontId="5" fillId="23" borderId="117" xfId="9" applyFont="1" applyFill="1" applyBorder="1" applyAlignment="1" applyProtection="1">
      <alignment horizontal="center" vertical="center"/>
    </xf>
    <xf numFmtId="0" fontId="0" fillId="23" borderId="118" xfId="0" applyFill="1" applyBorder="1" applyAlignment="1" applyProtection="1">
      <alignment vertical="center"/>
      <protection locked="0"/>
    </xf>
    <xf numFmtId="44" fontId="0" fillId="0" borderId="107" xfId="8" applyFont="1" applyBorder="1" applyAlignment="1" applyProtection="1">
      <alignment vertical="center"/>
      <protection locked="0"/>
    </xf>
    <xf numFmtId="14" fontId="0" fillId="0" borderId="116" xfId="0" applyNumberFormat="1" applyBorder="1" applyAlignment="1" applyProtection="1">
      <alignment vertical="center" wrapText="1"/>
    </xf>
    <xf numFmtId="9" fontId="5" fillId="0" borderId="117" xfId="9" applyFont="1" applyBorder="1" applyAlignment="1" applyProtection="1">
      <alignment horizontal="center" vertical="center"/>
    </xf>
    <xf numFmtId="0" fontId="0" fillId="0" borderId="118" xfId="0" applyBorder="1" applyAlignment="1" applyProtection="1">
      <alignment vertical="center"/>
      <protection locked="0"/>
    </xf>
    <xf numFmtId="0" fontId="0" fillId="0" borderId="107" xfId="0" applyBorder="1" applyAlignment="1" applyProtection="1">
      <alignment vertical="center"/>
      <protection locked="0"/>
    </xf>
    <xf numFmtId="49" fontId="0" fillId="0" borderId="116" xfId="0" applyNumberFormat="1" applyBorder="1" applyAlignment="1" applyProtection="1">
      <alignment vertical="center"/>
    </xf>
    <xf numFmtId="0" fontId="11" fillId="0" borderId="119" xfId="0" applyFont="1" applyBorder="1" applyProtection="1">
      <protection locked="0"/>
    </xf>
    <xf numFmtId="44" fontId="11" fillId="26" borderId="120" xfId="11" applyFont="1" applyFill="1" applyBorder="1" applyProtection="1"/>
    <xf numFmtId="44" fontId="11" fillId="29" borderId="120" xfId="11" applyFont="1" applyFill="1" applyBorder="1" applyProtection="1"/>
    <xf numFmtId="44" fontId="11" fillId="29" borderId="121" xfId="11" applyFont="1" applyFill="1" applyBorder="1" applyProtection="1"/>
    <xf numFmtId="9" fontId="2" fillId="0" borderId="109" xfId="9" applyFont="1" applyFill="1" applyBorder="1" applyAlignment="1" applyProtection="1">
      <alignment horizontal="center" vertical="center"/>
      <protection locked="0"/>
    </xf>
    <xf numFmtId="9" fontId="2" fillId="0" borderId="110" xfId="9" applyFont="1" applyFill="1" applyBorder="1" applyAlignment="1" applyProtection="1">
      <alignment horizontal="center" vertical="center"/>
      <protection locked="0"/>
    </xf>
    <xf numFmtId="9" fontId="0" fillId="0" borderId="111" xfId="9" applyFont="1" applyFill="1" applyBorder="1" applyAlignment="1" applyProtection="1">
      <alignment vertical="top"/>
      <protection locked="0"/>
    </xf>
    <xf numFmtId="44" fontId="18" fillId="0" borderId="103" xfId="11" applyFont="1" applyBorder="1" applyAlignment="1" applyProtection="1">
      <alignment horizontal="center" vertical="center"/>
    </xf>
    <xf numFmtId="44" fontId="18" fillId="0" borderId="104" xfId="11" applyFont="1" applyBorder="1" applyAlignment="1" applyProtection="1">
      <alignment horizontal="center" vertical="center"/>
    </xf>
    <xf numFmtId="44" fontId="18" fillId="0" borderId="82" xfId="11" applyFont="1" applyBorder="1" applyAlignment="1" applyProtection="1">
      <alignment horizontal="center" vertical="center"/>
    </xf>
    <xf numFmtId="44" fontId="18" fillId="0" borderId="84" xfId="11" applyFont="1" applyBorder="1" applyAlignment="1" applyProtection="1">
      <alignment horizontal="center" vertical="center"/>
    </xf>
    <xf numFmtId="0" fontId="5" fillId="0" borderId="94" xfId="10" applyFont="1" applyBorder="1" applyAlignment="1" applyProtection="1">
      <alignment horizontal="center" vertical="top"/>
      <protection locked="0"/>
    </xf>
    <xf numFmtId="0" fontId="5" fillId="0" borderId="95" xfId="10" applyFont="1" applyBorder="1" applyAlignment="1" applyProtection="1">
      <alignment horizontal="center" vertical="top"/>
      <protection locked="0"/>
    </xf>
    <xf numFmtId="0" fontId="5" fillId="0" borderId="96" xfId="10" applyFont="1" applyBorder="1" applyAlignment="1" applyProtection="1">
      <alignment horizontal="center" vertical="top"/>
      <protection locked="0"/>
    </xf>
    <xf numFmtId="0" fontId="42" fillId="0" borderId="0" xfId="10" applyFont="1" applyAlignment="1" applyProtection="1">
      <alignment horizontal="right"/>
      <protection locked="0"/>
    </xf>
    <xf numFmtId="0" fontId="36" fillId="0" borderId="86" xfId="10" applyFont="1" applyFill="1" applyBorder="1" applyAlignment="1" applyProtection="1">
      <alignment horizontal="left" wrapText="1"/>
      <protection locked="0"/>
    </xf>
    <xf numFmtId="0" fontId="36" fillId="0" borderId="87" xfId="10" applyFont="1" applyFill="1" applyBorder="1" applyAlignment="1" applyProtection="1">
      <alignment horizontal="left" wrapText="1"/>
      <protection locked="0"/>
    </xf>
    <xf numFmtId="0" fontId="36" fillId="0" borderId="88" xfId="10" applyFont="1" applyFill="1" applyBorder="1" applyAlignment="1" applyProtection="1">
      <alignment horizontal="left" wrapText="1"/>
      <protection locked="0"/>
    </xf>
    <xf numFmtId="0" fontId="18" fillId="0" borderId="0" xfId="10" applyFont="1" applyAlignment="1" applyProtection="1">
      <alignment horizontal="left"/>
      <protection locked="0"/>
    </xf>
    <xf numFmtId="0" fontId="11" fillId="26" borderId="73" xfId="0" applyFont="1" applyFill="1" applyBorder="1" applyAlignment="1" applyProtection="1">
      <alignment horizontal="left" vertical="center"/>
      <protection locked="0"/>
    </xf>
    <xf numFmtId="0" fontId="11" fillId="26" borderId="74" xfId="0" applyFont="1" applyFill="1" applyBorder="1" applyAlignment="1" applyProtection="1">
      <alignment horizontal="left" vertical="center"/>
      <protection locked="0"/>
    </xf>
    <xf numFmtId="0" fontId="18" fillId="0" borderId="77" xfId="10" applyFont="1" applyBorder="1" applyAlignment="1" applyProtection="1">
      <alignment horizontal="center" vertical="center"/>
      <protection locked="0"/>
    </xf>
    <xf numFmtId="0" fontId="18" fillId="0" borderId="78" xfId="10" applyFont="1" applyBorder="1" applyAlignment="1" applyProtection="1">
      <alignment horizontal="center" vertical="center"/>
      <protection locked="0"/>
    </xf>
    <xf numFmtId="0" fontId="18" fillId="0" borderId="79" xfId="10" applyFont="1" applyBorder="1" applyAlignment="1" applyProtection="1">
      <alignment horizontal="center" vertical="center"/>
      <protection locked="0"/>
    </xf>
    <xf numFmtId="0" fontId="18" fillId="0" borderId="77" xfId="10" applyFont="1" applyBorder="1" applyAlignment="1" applyProtection="1">
      <alignment horizontal="left" vertical="center"/>
      <protection locked="0"/>
    </xf>
    <xf numFmtId="0" fontId="18" fillId="0" borderId="78" xfId="10" applyFont="1" applyBorder="1" applyAlignment="1" applyProtection="1">
      <alignment horizontal="left" vertical="center"/>
      <protection locked="0"/>
    </xf>
    <xf numFmtId="0" fontId="5" fillId="0" borderId="86" xfId="10" applyFont="1" applyBorder="1" applyAlignment="1" applyProtection="1">
      <alignment horizontal="left" vertical="top" wrapText="1"/>
      <protection locked="0"/>
    </xf>
    <xf numFmtId="0" fontId="5" fillId="0" borderId="87" xfId="10" applyFont="1" applyBorder="1" applyAlignment="1" applyProtection="1">
      <alignment horizontal="left" vertical="top" wrapText="1"/>
      <protection locked="0"/>
    </xf>
    <xf numFmtId="0" fontId="5" fillId="0" borderId="88" xfId="10" applyFont="1" applyBorder="1" applyAlignment="1" applyProtection="1">
      <alignment horizontal="left" vertical="top" wrapText="1"/>
      <protection locked="0"/>
    </xf>
    <xf numFmtId="44" fontId="18" fillId="29" borderId="98" xfId="11" applyFont="1" applyFill="1" applyBorder="1" applyAlignment="1" applyProtection="1">
      <alignment horizontal="center" vertical="center"/>
    </xf>
    <xf numFmtId="44" fontId="18" fillId="29" borderId="99" xfId="11" applyFont="1" applyFill="1" applyBorder="1" applyAlignment="1" applyProtection="1">
      <alignment horizontal="center" vertical="center"/>
    </xf>
    <xf numFmtId="44" fontId="18" fillId="28" borderId="80" xfId="10" applyNumberFormat="1" applyFont="1" applyFill="1" applyBorder="1" applyAlignment="1" applyProtection="1">
      <alignment horizontal="center" vertical="center"/>
    </xf>
    <xf numFmtId="44" fontId="18" fillId="28" borderId="81" xfId="10" applyNumberFormat="1" applyFont="1" applyFill="1" applyBorder="1" applyAlignment="1" applyProtection="1">
      <alignment horizontal="center" vertical="center"/>
    </xf>
    <xf numFmtId="44" fontId="18" fillId="25" borderId="77" xfId="11" applyFont="1" applyFill="1" applyBorder="1" applyAlignment="1" applyProtection="1">
      <alignment horizontal="center" vertical="center"/>
    </xf>
    <xf numFmtId="44" fontId="18" fillId="25" borderId="79" xfId="11" applyFont="1" applyFill="1" applyBorder="1" applyAlignment="1" applyProtection="1">
      <alignment horizontal="center" vertical="center"/>
    </xf>
    <xf numFmtId="44" fontId="18" fillId="27" borderId="100" xfId="10" applyNumberFormat="1" applyFont="1" applyFill="1" applyBorder="1" applyAlignment="1" applyProtection="1">
      <alignment horizontal="center" vertical="center"/>
    </xf>
    <xf numFmtId="44" fontId="18" fillId="27" borderId="102" xfId="10" applyNumberFormat="1" applyFont="1" applyFill="1" applyBorder="1" applyAlignment="1" applyProtection="1">
      <alignment horizontal="center" vertical="center"/>
    </xf>
    <xf numFmtId="0" fontId="0" fillId="0" borderId="105" xfId="0"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49" fontId="0" fillId="23" borderId="6" xfId="0" applyNumberFormat="1" applyFill="1" applyBorder="1" applyAlignment="1" applyProtection="1">
      <alignment horizontal="left"/>
      <protection locked="0"/>
    </xf>
    <xf numFmtId="49" fontId="0" fillId="23" borderId="7" xfId="0" applyNumberFormat="1" applyFill="1" applyBorder="1" applyAlignment="1" applyProtection="1">
      <alignment horizontal="left"/>
      <protection locked="0"/>
    </xf>
    <xf numFmtId="49" fontId="0" fillId="23" borderId="8" xfId="0" applyNumberFormat="1" applyFill="1" applyBorder="1" applyAlignment="1" applyProtection="1">
      <alignment horizontal="left"/>
      <protection locked="0"/>
    </xf>
    <xf numFmtId="49" fontId="36" fillId="0" borderId="6" xfId="0" applyNumberFormat="1" applyFont="1" applyFill="1" applyBorder="1" applyAlignment="1" applyProtection="1">
      <alignment horizontal="center" vertical="center"/>
    </xf>
    <xf numFmtId="49" fontId="36" fillId="0" borderId="7" xfId="0" applyNumberFormat="1" applyFont="1" applyFill="1" applyBorder="1" applyAlignment="1" applyProtection="1">
      <alignment horizontal="center" vertical="center"/>
    </xf>
    <xf numFmtId="49" fontId="36" fillId="0" borderId="8" xfId="0" applyNumberFormat="1" applyFont="1" applyFill="1" applyBorder="1" applyAlignment="1" applyProtection="1">
      <alignment horizontal="center" vertical="center"/>
    </xf>
    <xf numFmtId="49" fontId="20" fillId="0" borderId="6" xfId="0" applyNumberFormat="1"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xf>
    <xf numFmtId="49" fontId="20" fillId="0" borderId="8" xfId="0" applyNumberFormat="1" applyFont="1" applyFill="1" applyBorder="1" applyAlignment="1" applyProtection="1">
      <alignment horizontal="center" vertical="center"/>
    </xf>
    <xf numFmtId="0" fontId="20" fillId="0" borderId="64" xfId="0" applyFont="1" applyBorder="1" applyAlignment="1" applyProtection="1">
      <alignment horizontal="center" vertical="center" wrapText="1"/>
    </xf>
    <xf numFmtId="0" fontId="20" fillId="0" borderId="22" xfId="0" applyFont="1" applyBorder="1" applyAlignment="1" applyProtection="1">
      <alignment horizontal="center" vertical="center"/>
    </xf>
    <xf numFmtId="0" fontId="20" fillId="0" borderId="67"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18" xfId="0" applyFont="1" applyBorder="1" applyAlignment="1" applyProtection="1">
      <alignment horizontal="center" vertical="center"/>
    </xf>
    <xf numFmtId="0" fontId="37" fillId="0" borderId="0" xfId="0" applyFont="1" applyAlignment="1" applyProtection="1">
      <alignment horizontal="left" vertical="top"/>
    </xf>
    <xf numFmtId="164" fontId="25" fillId="9" borderId="63" xfId="3" applyNumberFormat="1" applyFont="1" applyFill="1" applyBorder="1" applyAlignment="1" applyProtection="1">
      <alignment horizontal="center" vertical="center" wrapText="1"/>
    </xf>
    <xf numFmtId="166" fontId="16" fillId="8" borderId="6" xfId="3" applyNumberFormat="1" applyFont="1" applyFill="1" applyBorder="1" applyAlignment="1" applyProtection="1">
      <alignment horizontal="center" vertical="center" wrapText="1"/>
    </xf>
    <xf numFmtId="166" fontId="16" fillId="8" borderId="8" xfId="3" applyNumberFormat="1" applyFont="1" applyFill="1" applyBorder="1" applyAlignment="1" applyProtection="1">
      <alignment horizontal="center" vertical="center" wrapText="1"/>
    </xf>
    <xf numFmtId="166" fontId="16" fillId="8" borderId="16" xfId="3" applyNumberFormat="1" applyFont="1" applyFill="1" applyBorder="1" applyAlignment="1" applyProtection="1">
      <alignment horizontal="center" vertical="center" wrapText="1"/>
    </xf>
    <xf numFmtId="164" fontId="26" fillId="0" borderId="10" xfId="3" applyNumberFormat="1" applyFont="1" applyFill="1" applyBorder="1" applyAlignment="1" applyProtection="1">
      <alignment horizontal="center" vertical="center" wrapText="1"/>
    </xf>
    <xf numFmtId="164" fontId="26" fillId="0" borderId="0" xfId="3" applyNumberFormat="1" applyFont="1" applyFill="1" applyAlignment="1" applyProtection="1">
      <alignment horizontal="left" vertical="top" wrapText="1"/>
    </xf>
    <xf numFmtId="164" fontId="22" fillId="0" borderId="35" xfId="3" applyNumberFormat="1" applyFont="1" applyFill="1" applyBorder="1" applyAlignment="1" applyProtection="1">
      <alignment horizontal="center" vertical="top" wrapText="1"/>
    </xf>
    <xf numFmtId="166" fontId="16" fillId="8" borderId="19" xfId="3" applyNumberFormat="1" applyFont="1" applyFill="1" applyBorder="1" applyAlignment="1" applyProtection="1">
      <alignment horizontal="center" vertical="center" wrapText="1"/>
    </xf>
    <xf numFmtId="164" fontId="11" fillId="9" borderId="42" xfId="3" applyNumberFormat="1" applyFont="1" applyFill="1" applyBorder="1" applyAlignment="1" applyProtection="1">
      <alignment horizontal="center" vertical="center" wrapText="1"/>
    </xf>
    <xf numFmtId="164" fontId="11" fillId="9" borderId="47" xfId="3" applyNumberFormat="1" applyFont="1" applyFill="1" applyBorder="1" applyAlignment="1" applyProtection="1">
      <alignment horizontal="center" vertical="center" wrapText="1"/>
    </xf>
    <xf numFmtId="164" fontId="22" fillId="8" borderId="6" xfId="3" applyNumberFormat="1" applyFont="1" applyFill="1" applyBorder="1" applyAlignment="1" applyProtection="1">
      <alignment horizontal="center" vertical="top" wrapText="1"/>
    </xf>
    <xf numFmtId="164" fontId="22" fillId="8" borderId="16" xfId="3" applyNumberFormat="1" applyFont="1" applyFill="1" applyBorder="1" applyAlignment="1" applyProtection="1">
      <alignment horizontal="center" vertical="top" wrapText="1"/>
    </xf>
    <xf numFmtId="164" fontId="21" fillId="11" borderId="50" xfId="3" applyNumberFormat="1" applyFont="1" applyFill="1" applyBorder="1" applyAlignment="1" applyProtection="1">
      <alignment horizontal="center" vertical="center" wrapText="1"/>
    </xf>
    <xf numFmtId="164" fontId="21" fillId="11" borderId="48" xfId="3" applyNumberFormat="1" applyFont="1" applyFill="1" applyBorder="1" applyAlignment="1" applyProtection="1">
      <alignment horizontal="center" vertical="center" wrapText="1"/>
    </xf>
    <xf numFmtId="164" fontId="21" fillId="11" borderId="39" xfId="3" applyNumberFormat="1" applyFont="1" applyFill="1" applyBorder="1" applyAlignment="1" applyProtection="1">
      <alignment horizontal="center" vertical="center" wrapText="1"/>
    </xf>
    <xf numFmtId="164" fontId="21" fillId="11" borderId="36" xfId="3" applyNumberFormat="1" applyFont="1" applyFill="1" applyBorder="1" applyAlignment="1" applyProtection="1">
      <alignment horizontal="center" vertical="center" wrapText="1"/>
    </xf>
    <xf numFmtId="164" fontId="19" fillId="6" borderId="6" xfId="3" applyNumberFormat="1" applyFont="1" applyFill="1" applyBorder="1" applyAlignment="1" applyProtection="1">
      <alignment horizontal="center" vertical="center" wrapText="1"/>
    </xf>
    <xf numFmtId="164" fontId="19" fillId="6" borderId="8" xfId="3" applyNumberFormat="1" applyFont="1" applyFill="1" applyBorder="1" applyAlignment="1" applyProtection="1">
      <alignment horizontal="center" vertical="center" wrapText="1"/>
    </xf>
    <xf numFmtId="164" fontId="22" fillId="8" borderId="1" xfId="3" applyNumberFormat="1" applyFont="1" applyFill="1" applyBorder="1" applyAlignment="1" applyProtection="1">
      <alignment horizontal="center" vertical="top" wrapText="1"/>
    </xf>
    <xf numFmtId="164" fontId="22" fillId="8" borderId="54" xfId="3" applyNumberFormat="1" applyFont="1" applyFill="1" applyBorder="1" applyAlignment="1" applyProtection="1">
      <alignment horizontal="center" vertical="top" wrapText="1"/>
    </xf>
    <xf numFmtId="164" fontId="22" fillId="8" borderId="8" xfId="3" applyNumberFormat="1" applyFont="1" applyFill="1" applyBorder="1" applyAlignment="1" applyProtection="1">
      <alignment horizontal="center" vertical="top" wrapText="1"/>
    </xf>
    <xf numFmtId="164" fontId="21" fillId="7" borderId="9" xfId="3" applyNumberFormat="1" applyFont="1" applyFill="1" applyBorder="1" applyAlignment="1" applyProtection="1">
      <alignment horizontal="center" vertical="center" wrapText="1"/>
    </xf>
    <xf numFmtId="164" fontId="21" fillId="7" borderId="11" xfId="3" applyNumberFormat="1" applyFont="1" applyFill="1" applyBorder="1" applyAlignment="1" applyProtection="1">
      <alignment horizontal="center" vertical="center" wrapText="1"/>
    </xf>
    <xf numFmtId="164" fontId="18" fillId="6" borderId="9" xfId="3" applyNumberFormat="1" applyFont="1" applyFill="1" applyBorder="1" applyAlignment="1" applyProtection="1">
      <alignment horizontal="center" vertical="center" wrapText="1"/>
    </xf>
    <xf numFmtId="164" fontId="18" fillId="6" borderId="10" xfId="3" applyNumberFormat="1" applyFont="1" applyFill="1" applyBorder="1" applyAlignment="1" applyProtection="1">
      <alignment horizontal="center" vertical="center" wrapText="1"/>
    </xf>
    <xf numFmtId="164" fontId="18" fillId="6" borderId="11" xfId="3" applyNumberFormat="1" applyFont="1" applyFill="1" applyBorder="1" applyAlignment="1" applyProtection="1">
      <alignment horizontal="center" vertical="center" wrapText="1"/>
    </xf>
    <xf numFmtId="164" fontId="10" fillId="23" borderId="62" xfId="3" applyNumberFormat="1" applyFont="1" applyFill="1" applyBorder="1" applyAlignment="1" applyProtection="1">
      <alignment horizontal="center" vertical="center" wrapText="1"/>
    </xf>
    <xf numFmtId="164" fontId="10" fillId="23" borderId="10" xfId="3" applyNumberFormat="1" applyFont="1" applyFill="1" applyBorder="1" applyAlignment="1" applyProtection="1">
      <alignment horizontal="center" vertical="center" wrapText="1"/>
    </xf>
    <xf numFmtId="164" fontId="25" fillId="9" borderId="9" xfId="3" applyNumberFormat="1" applyFont="1" applyFill="1" applyBorder="1" applyAlignment="1" applyProtection="1">
      <alignment horizontal="center" vertical="center" wrapText="1"/>
    </xf>
    <xf numFmtId="164" fontId="25" fillId="9" borderId="11" xfId="3" applyNumberFormat="1" applyFont="1" applyFill="1" applyBorder="1" applyAlignment="1" applyProtection="1">
      <alignment horizontal="center" vertical="center" wrapText="1"/>
    </xf>
    <xf numFmtId="166" fontId="27" fillId="20" borderId="9" xfId="0" applyNumberFormat="1" applyFont="1" applyFill="1" applyBorder="1" applyAlignment="1" applyProtection="1">
      <alignment horizontal="center" vertical="center"/>
    </xf>
    <xf numFmtId="166" fontId="27" fillId="20" borderId="46" xfId="0" applyNumberFormat="1" applyFont="1" applyFill="1" applyBorder="1" applyAlignment="1" applyProtection="1">
      <alignment horizontal="center" vertical="center"/>
    </xf>
    <xf numFmtId="0" fontId="18" fillId="12" borderId="9" xfId="0" applyFont="1" applyFill="1" applyBorder="1" applyAlignment="1" applyProtection="1">
      <alignment horizontal="center" vertical="center" wrapText="1"/>
    </xf>
    <xf numFmtId="0" fontId="18" fillId="12" borderId="10" xfId="0" applyFont="1" applyFill="1" applyBorder="1" applyAlignment="1" applyProtection="1">
      <alignment horizontal="center" vertical="center" wrapText="1"/>
    </xf>
    <xf numFmtId="0" fontId="18" fillId="12" borderId="11" xfId="0" applyFont="1" applyFill="1" applyBorder="1" applyAlignment="1" applyProtection="1">
      <alignment horizontal="center" vertical="center" wrapText="1"/>
    </xf>
    <xf numFmtId="164" fontId="22" fillId="8" borderId="2" xfId="3" applyNumberFormat="1" applyFont="1" applyFill="1" applyBorder="1" applyAlignment="1" applyProtection="1">
      <alignment horizontal="center" vertical="top" wrapText="1"/>
    </xf>
    <xf numFmtId="164" fontId="17" fillId="15" borderId="3" xfId="3" applyNumberFormat="1" applyFont="1" applyFill="1" applyBorder="1" applyAlignment="1" applyProtection="1">
      <alignment horizontal="left" vertical="center" wrapText="1"/>
    </xf>
    <xf numFmtId="0" fontId="10" fillId="15" borderId="5" xfId="0" applyFont="1" applyFill="1" applyBorder="1" applyAlignment="1" applyProtection="1">
      <alignment horizontal="left" vertical="center" wrapText="1"/>
    </xf>
    <xf numFmtId="0" fontId="10" fillId="15" borderId="38" xfId="0" applyFont="1" applyFill="1" applyBorder="1" applyAlignment="1" applyProtection="1">
      <alignment horizontal="left" vertical="center" wrapText="1"/>
    </xf>
    <xf numFmtId="164" fontId="22" fillId="15" borderId="2" xfId="3" applyNumberFormat="1" applyFont="1" applyFill="1" applyBorder="1" applyAlignment="1" applyProtection="1">
      <alignment horizontal="center" vertical="top" wrapText="1"/>
    </xf>
    <xf numFmtId="0" fontId="28" fillId="6" borderId="9" xfId="0" applyFont="1" applyFill="1" applyBorder="1" applyAlignment="1" applyProtection="1">
      <alignment horizontal="center" vertical="center" wrapText="1"/>
    </xf>
    <xf numFmtId="0" fontId="28" fillId="6" borderId="10" xfId="0" applyFont="1" applyFill="1" applyBorder="1" applyAlignment="1" applyProtection="1">
      <alignment horizontal="center" vertical="center" wrapText="1"/>
    </xf>
    <xf numFmtId="0" fontId="28" fillId="6" borderId="46" xfId="0" applyFont="1" applyFill="1" applyBorder="1" applyAlignment="1" applyProtection="1">
      <alignment horizontal="center" vertical="center" wrapText="1"/>
    </xf>
    <xf numFmtId="164" fontId="17" fillId="13" borderId="19" xfId="3" applyNumberFormat="1" applyFont="1" applyFill="1" applyBorder="1" applyAlignment="1" applyProtection="1">
      <alignment horizontal="left" vertical="center" wrapText="1"/>
    </xf>
    <xf numFmtId="164" fontId="17" fillId="13" borderId="7" xfId="3" applyNumberFormat="1" applyFont="1" applyFill="1" applyBorder="1" applyAlignment="1" applyProtection="1">
      <alignment horizontal="left" vertical="center" wrapText="1"/>
    </xf>
    <xf numFmtId="164" fontId="17" fillId="13" borderId="8" xfId="3" applyNumberFormat="1" applyFont="1" applyFill="1" applyBorder="1" applyAlignment="1" applyProtection="1">
      <alignment horizontal="left" vertical="center" wrapText="1"/>
    </xf>
    <xf numFmtId="164" fontId="17" fillId="13" borderId="22" xfId="3" applyNumberFormat="1" applyFont="1" applyFill="1" applyBorder="1" applyAlignment="1" applyProtection="1">
      <alignment horizontal="left" vertical="center" wrapText="1"/>
    </xf>
    <xf numFmtId="164" fontId="17" fillId="13" borderId="18" xfId="3" applyNumberFormat="1" applyFont="1" applyFill="1" applyBorder="1" applyAlignment="1" applyProtection="1">
      <alignment horizontal="left" vertical="center" wrapText="1"/>
    </xf>
    <xf numFmtId="164" fontId="17" fillId="13" borderId="28" xfId="3" applyNumberFormat="1" applyFont="1" applyFill="1" applyBorder="1" applyAlignment="1" applyProtection="1">
      <alignment horizontal="left" vertical="center" wrapText="1"/>
    </xf>
    <xf numFmtId="164" fontId="23" fillId="0" borderId="35" xfId="3" applyNumberFormat="1" applyFont="1" applyBorder="1" applyAlignment="1" applyProtection="1">
      <alignment horizontal="left" vertical="center" wrapText="1"/>
    </xf>
    <xf numFmtId="164" fontId="23" fillId="0" borderId="36" xfId="3" applyNumberFormat="1" applyFont="1" applyBorder="1" applyAlignment="1" applyProtection="1">
      <alignment horizontal="left" vertical="center" wrapText="1"/>
    </xf>
    <xf numFmtId="164" fontId="15" fillId="0" borderId="19" xfId="3" applyNumberFormat="1" applyFont="1" applyBorder="1" applyAlignment="1" applyProtection="1">
      <alignment horizontal="left" vertical="center" wrapText="1"/>
    </xf>
    <xf numFmtId="164" fontId="15" fillId="0" borderId="7" xfId="3" applyNumberFormat="1" applyFont="1" applyBorder="1" applyAlignment="1" applyProtection="1">
      <alignment horizontal="left" vertical="center" wrapText="1"/>
    </xf>
    <xf numFmtId="164" fontId="15" fillId="0" borderId="8" xfId="3" applyNumberFormat="1" applyFont="1" applyBorder="1" applyAlignment="1" applyProtection="1">
      <alignment horizontal="left" vertical="center" wrapText="1"/>
    </xf>
    <xf numFmtId="0" fontId="17" fillId="0" borderId="3" xfId="0" applyFont="1" applyFill="1" applyBorder="1" applyAlignment="1" applyProtection="1">
      <alignment horizontal="left" vertical="center"/>
    </xf>
    <xf numFmtId="0" fontId="17" fillId="0" borderId="5" xfId="0" applyFont="1" applyFill="1" applyBorder="1" applyAlignment="1" applyProtection="1">
      <alignment horizontal="left" vertical="center"/>
    </xf>
    <xf numFmtId="0" fontId="17" fillId="0" borderId="38" xfId="0" applyFont="1" applyFill="1" applyBorder="1" applyAlignment="1" applyProtection="1">
      <alignment horizontal="left" vertical="center"/>
    </xf>
    <xf numFmtId="0" fontId="10" fillId="15" borderId="5" xfId="0" applyFont="1" applyFill="1" applyBorder="1" applyAlignment="1" applyProtection="1">
      <alignment vertical="center" wrapText="1"/>
    </xf>
    <xf numFmtId="0" fontId="10" fillId="15" borderId="38" xfId="0" applyFont="1" applyFill="1" applyBorder="1" applyAlignment="1" applyProtection="1">
      <alignment vertical="center" wrapText="1"/>
    </xf>
    <xf numFmtId="164" fontId="22" fillId="0" borderId="52" xfId="1" quotePrefix="1" applyNumberFormat="1" applyFont="1" applyFill="1" applyBorder="1" applyAlignment="1" applyProtection="1">
      <alignment horizontal="left" vertical="center" wrapText="1"/>
    </xf>
    <xf numFmtId="0" fontId="22" fillId="0" borderId="22" xfId="0" applyFont="1" applyFill="1" applyBorder="1" applyAlignment="1" applyProtection="1">
      <alignment horizontal="left" vertical="center" wrapText="1"/>
    </xf>
    <xf numFmtId="164" fontId="17" fillId="0" borderId="19" xfId="3" applyNumberFormat="1" applyFont="1" applyBorder="1" applyAlignment="1" applyProtection="1">
      <alignment horizontal="left" vertical="center" wrapText="1"/>
    </xf>
    <xf numFmtId="164" fontId="17" fillId="0" borderId="7" xfId="3" applyNumberFormat="1" applyFont="1" applyBorder="1" applyAlignment="1" applyProtection="1">
      <alignment horizontal="left" vertical="center" wrapText="1"/>
    </xf>
    <xf numFmtId="164" fontId="17" fillId="0" borderId="8" xfId="3" applyNumberFormat="1" applyFont="1" applyBorder="1" applyAlignment="1" applyProtection="1">
      <alignment horizontal="left" vertical="center" wrapText="1"/>
    </xf>
    <xf numFmtId="164" fontId="17" fillId="15" borderId="1" xfId="3" applyNumberFormat="1" applyFont="1" applyFill="1" applyBorder="1" applyAlignment="1" applyProtection="1">
      <alignment horizontal="left" vertical="center" wrapText="1"/>
    </xf>
    <xf numFmtId="164" fontId="17" fillId="15" borderId="2" xfId="3" applyNumberFormat="1" applyFont="1" applyFill="1" applyBorder="1" applyAlignment="1" applyProtection="1">
      <alignment horizontal="left" vertical="center" wrapText="1"/>
    </xf>
    <xf numFmtId="164" fontId="15" fillId="13" borderId="19" xfId="3" applyNumberFormat="1" applyFont="1" applyFill="1" applyBorder="1" applyAlignment="1" applyProtection="1">
      <alignment horizontal="left" vertical="center" wrapText="1"/>
    </xf>
    <xf numFmtId="164" fontId="15" fillId="13" borderId="7" xfId="3" applyNumberFormat="1" applyFont="1" applyFill="1" applyBorder="1" applyAlignment="1" applyProtection="1">
      <alignment horizontal="left" vertical="center" wrapText="1"/>
    </xf>
    <xf numFmtId="164" fontId="15" fillId="13" borderId="8" xfId="3" applyNumberFormat="1" applyFont="1" applyFill="1" applyBorder="1" applyAlignment="1" applyProtection="1">
      <alignment horizontal="left" vertical="center" wrapText="1"/>
    </xf>
    <xf numFmtId="0" fontId="10" fillId="0" borderId="7" xfId="0" applyFont="1" applyBorder="1" applyAlignment="1" applyProtection="1">
      <alignment vertical="center" wrapText="1"/>
    </xf>
    <xf numFmtId="0" fontId="10" fillId="0" borderId="8" xfId="0" applyFont="1" applyBorder="1" applyAlignment="1" applyProtection="1">
      <alignment vertical="center" wrapText="1"/>
    </xf>
    <xf numFmtId="165" fontId="15" fillId="0" borderId="31" xfId="3" applyNumberFormat="1" applyFont="1" applyBorder="1" applyAlignment="1" applyProtection="1">
      <alignment horizontal="center" vertical="center" wrapText="1"/>
    </xf>
    <xf numFmtId="165" fontId="15" fillId="0" borderId="0" xfId="3" applyNumberFormat="1" applyFont="1" applyBorder="1" applyAlignment="1" applyProtection="1">
      <alignment horizontal="center" vertical="center" wrapText="1"/>
    </xf>
    <xf numFmtId="0" fontId="5" fillId="0" borderId="7" xfId="0" applyFont="1" applyBorder="1" applyAlignment="1" applyProtection="1">
      <alignment vertical="center" wrapText="1"/>
    </xf>
    <xf numFmtId="0" fontId="5" fillId="0" borderId="8" xfId="0" applyFont="1" applyBorder="1" applyAlignment="1" applyProtection="1">
      <alignment vertical="center" wrapText="1"/>
    </xf>
    <xf numFmtId="164" fontId="15" fillId="0" borderId="31" xfId="3" applyNumberFormat="1" applyFont="1" applyBorder="1" applyAlignment="1" applyProtection="1">
      <alignment horizontal="left" vertical="center" wrapText="1"/>
    </xf>
    <xf numFmtId="0" fontId="5" fillId="0" borderId="28" xfId="0" applyFont="1" applyBorder="1" applyAlignment="1" applyProtection="1">
      <alignment vertical="center" wrapText="1"/>
    </xf>
    <xf numFmtId="0" fontId="5" fillId="0" borderId="18" xfId="0" applyFont="1" applyBorder="1" applyAlignment="1" applyProtection="1">
      <alignment vertical="center" wrapText="1"/>
    </xf>
    <xf numFmtId="166" fontId="16" fillId="9" borderId="24" xfId="3" applyNumberFormat="1" applyFont="1" applyFill="1" applyBorder="1" applyAlignment="1" applyProtection="1">
      <alignment horizontal="center" vertical="center" wrapText="1"/>
    </xf>
    <xf numFmtId="166" fontId="16" fillId="9" borderId="25" xfId="3" applyNumberFormat="1" applyFont="1" applyFill="1" applyBorder="1" applyAlignment="1" applyProtection="1">
      <alignment horizontal="center" vertical="center" wrapText="1"/>
    </xf>
    <xf numFmtId="164" fontId="15" fillId="0" borderId="19" xfId="7" applyNumberFormat="1" applyFont="1" applyBorder="1" applyAlignment="1" applyProtection="1">
      <alignment horizontal="left" vertical="center" wrapText="1"/>
    </xf>
    <xf numFmtId="164" fontId="15" fillId="0" borderId="7" xfId="7" applyNumberFormat="1" applyFont="1" applyBorder="1" applyAlignment="1" applyProtection="1">
      <alignment horizontal="left" vertical="center" wrapText="1"/>
    </xf>
    <xf numFmtId="164" fontId="15" fillId="0" borderId="8" xfId="7" applyNumberFormat="1" applyFont="1" applyBorder="1" applyAlignment="1" applyProtection="1">
      <alignment horizontal="left" vertical="center" wrapText="1"/>
    </xf>
    <xf numFmtId="169" fontId="25" fillId="12" borderId="50" xfId="3" applyNumberFormat="1" applyFont="1" applyFill="1" applyBorder="1" applyAlignment="1" applyProtection="1">
      <alignment horizontal="left" vertical="top" wrapText="1"/>
    </xf>
    <xf numFmtId="169" fontId="25" fillId="12" borderId="49" xfId="3" applyNumberFormat="1" applyFont="1" applyFill="1" applyBorder="1" applyAlignment="1" applyProtection="1">
      <alignment horizontal="left" vertical="top" wrapText="1"/>
    </xf>
    <xf numFmtId="169" fontId="25" fillId="12" borderId="48" xfId="3" applyNumberFormat="1" applyFont="1" applyFill="1" applyBorder="1" applyAlignment="1" applyProtection="1">
      <alignment horizontal="left" vertical="top" wrapText="1"/>
    </xf>
    <xf numFmtId="169" fontId="25" fillId="12" borderId="12" xfId="3" applyNumberFormat="1" applyFont="1" applyFill="1" applyBorder="1" applyAlignment="1" applyProtection="1">
      <alignment horizontal="left" vertical="top" wrapText="1"/>
    </xf>
    <xf numFmtId="169" fontId="25" fillId="12" borderId="0" xfId="3" applyNumberFormat="1" applyFont="1" applyFill="1" applyBorder="1" applyAlignment="1" applyProtection="1">
      <alignment horizontal="left" vertical="top" wrapText="1"/>
    </xf>
    <xf numFmtId="169" fontId="25" fillId="12" borderId="13" xfId="3" applyNumberFormat="1" applyFont="1" applyFill="1" applyBorder="1" applyAlignment="1" applyProtection="1">
      <alignment horizontal="left" vertical="top" wrapText="1"/>
    </xf>
    <xf numFmtId="169" fontId="25" fillId="12" borderId="39" xfId="3" applyNumberFormat="1" applyFont="1" applyFill="1" applyBorder="1" applyAlignment="1" applyProtection="1">
      <alignment horizontal="left" vertical="top" wrapText="1"/>
    </xf>
    <xf numFmtId="169" fontId="25" fillId="12" borderId="35" xfId="3" applyNumberFormat="1" applyFont="1" applyFill="1" applyBorder="1" applyAlignment="1" applyProtection="1">
      <alignment horizontal="left" vertical="top" wrapText="1"/>
    </xf>
    <xf numFmtId="169" fontId="25" fillId="12" borderId="36" xfId="3" applyNumberFormat="1" applyFont="1" applyFill="1" applyBorder="1" applyAlignment="1" applyProtection="1">
      <alignment horizontal="left" vertical="top" wrapText="1"/>
    </xf>
    <xf numFmtId="14" fontId="30" fillId="12" borderId="1" xfId="3" applyNumberFormat="1" applyFont="1" applyFill="1" applyBorder="1" applyAlignment="1" applyProtection="1">
      <alignment horizontal="center" vertical="center" wrapText="1"/>
    </xf>
    <xf numFmtId="14" fontId="30" fillId="12" borderId="2" xfId="3" applyNumberFormat="1" applyFont="1" applyFill="1" applyBorder="1" applyAlignment="1" applyProtection="1">
      <alignment horizontal="center" vertical="center" wrapText="1"/>
    </xf>
    <xf numFmtId="164" fontId="16" fillId="0" borderId="25" xfId="3" applyNumberFormat="1" applyFont="1" applyFill="1" applyBorder="1" applyAlignment="1" applyProtection="1">
      <alignment horizontal="center" vertical="center" wrapText="1"/>
    </xf>
    <xf numFmtId="166" fontId="25" fillId="14" borderId="9" xfId="0" applyNumberFormat="1" applyFont="1" applyFill="1" applyBorder="1" applyAlignment="1" applyProtection="1">
      <alignment horizontal="center" vertical="center"/>
    </xf>
    <xf numFmtId="166" fontId="25" fillId="14" borderId="10" xfId="0" applyNumberFormat="1" applyFont="1" applyFill="1" applyBorder="1" applyAlignment="1" applyProtection="1">
      <alignment horizontal="center" vertical="center"/>
    </xf>
    <xf numFmtId="164" fontId="22" fillId="13" borderId="6" xfId="3" applyNumberFormat="1" applyFont="1" applyFill="1" applyBorder="1" applyAlignment="1" applyProtection="1">
      <alignment horizontal="left" vertical="center" wrapText="1"/>
    </xf>
    <xf numFmtId="164" fontId="22" fillId="13" borderId="8" xfId="3" applyNumberFormat="1" applyFont="1" applyFill="1" applyBorder="1" applyAlignment="1" applyProtection="1">
      <alignment horizontal="left" vertical="center" wrapText="1"/>
    </xf>
    <xf numFmtId="0" fontId="5" fillId="13" borderId="7" xfId="0" applyFont="1" applyFill="1" applyBorder="1" applyAlignment="1" applyProtection="1">
      <alignment vertical="center" wrapText="1"/>
    </xf>
    <xf numFmtId="0" fontId="5" fillId="13" borderId="8" xfId="0" applyFont="1" applyFill="1" applyBorder="1" applyAlignment="1" applyProtection="1">
      <alignment vertical="center" wrapText="1"/>
    </xf>
    <xf numFmtId="168" fontId="27" fillId="16" borderId="38" xfId="1" quotePrefix="1" applyNumberFormat="1" applyFont="1" applyFill="1" applyBorder="1" applyAlignment="1" applyProtection="1">
      <alignment horizontal="center" vertical="center" wrapText="1"/>
    </xf>
    <xf numFmtId="168" fontId="27" fillId="16" borderId="45" xfId="1" quotePrefix="1" applyNumberFormat="1" applyFont="1" applyFill="1" applyBorder="1" applyAlignment="1" applyProtection="1">
      <alignment horizontal="center" vertical="center" wrapText="1"/>
    </xf>
    <xf numFmtId="164" fontId="22" fillId="13" borderId="19" xfId="3" applyNumberFormat="1" applyFont="1" applyFill="1" applyBorder="1" applyAlignment="1" applyProtection="1">
      <alignment horizontal="center" vertical="center" wrapText="1"/>
    </xf>
    <xf numFmtId="164" fontId="22" fillId="13" borderId="7" xfId="3" applyNumberFormat="1" applyFont="1" applyFill="1" applyBorder="1" applyAlignment="1" applyProtection="1">
      <alignment horizontal="center" vertical="center" wrapText="1"/>
    </xf>
    <xf numFmtId="164" fontId="30" fillId="12" borderId="3" xfId="3" applyNumberFormat="1" applyFont="1" applyFill="1" applyBorder="1" applyAlignment="1" applyProtection="1">
      <alignment horizontal="center" vertical="center"/>
    </xf>
    <xf numFmtId="164" fontId="30" fillId="12" borderId="5" xfId="3" applyNumberFormat="1" applyFont="1" applyFill="1" applyBorder="1" applyAlignment="1" applyProtection="1">
      <alignment horizontal="center" vertical="center"/>
    </xf>
    <xf numFmtId="164" fontId="21" fillId="7" borderId="10" xfId="3" applyNumberFormat="1" applyFont="1" applyFill="1" applyBorder="1" applyAlignment="1" applyProtection="1">
      <alignment horizontal="center" vertical="center" wrapText="1"/>
    </xf>
    <xf numFmtId="164" fontId="21" fillId="7" borderId="50" xfId="3" applyNumberFormat="1" applyFont="1" applyFill="1" applyBorder="1" applyAlignment="1" applyProtection="1">
      <alignment horizontal="center" vertical="center" wrapText="1"/>
    </xf>
    <xf numFmtId="164" fontId="21" fillId="7" borderId="49" xfId="3" applyNumberFormat="1" applyFont="1" applyFill="1" applyBorder="1" applyAlignment="1" applyProtection="1">
      <alignment horizontal="center" vertical="center" wrapText="1"/>
    </xf>
    <xf numFmtId="164" fontId="21" fillId="7" borderId="48" xfId="3" applyNumberFormat="1" applyFont="1" applyFill="1" applyBorder="1" applyAlignment="1" applyProtection="1">
      <alignment horizontal="center" vertical="center" wrapText="1"/>
    </xf>
    <xf numFmtId="164" fontId="31" fillId="0" borderId="10" xfId="3" applyNumberFormat="1" applyFont="1" applyBorder="1" applyAlignment="1" applyProtection="1">
      <alignment horizontal="center" vertical="center" wrapText="1"/>
    </xf>
    <xf numFmtId="164" fontId="17" fillId="13" borderId="31" xfId="3" applyNumberFormat="1" applyFont="1" applyFill="1" applyBorder="1" applyAlignment="1" applyProtection="1">
      <alignment horizontal="left" vertical="center" wrapText="1"/>
    </xf>
    <xf numFmtId="164" fontId="17" fillId="0" borderId="31" xfId="3" applyNumberFormat="1" applyFont="1" applyBorder="1" applyAlignment="1" applyProtection="1">
      <alignment horizontal="left" vertical="center" wrapText="1"/>
    </xf>
    <xf numFmtId="164" fontId="17" fillId="0" borderId="28" xfId="3" applyNumberFormat="1" applyFont="1" applyBorder="1" applyAlignment="1" applyProtection="1">
      <alignment horizontal="left" vertical="center" wrapText="1"/>
    </xf>
    <xf numFmtId="164" fontId="17" fillId="0" borderId="18" xfId="3" applyNumberFormat="1" applyFont="1" applyBorder="1" applyAlignment="1" applyProtection="1">
      <alignment horizontal="left" vertical="center" wrapText="1"/>
    </xf>
    <xf numFmtId="165" fontId="15" fillId="0" borderId="12" xfId="3" quotePrefix="1" applyNumberFormat="1" applyFont="1" applyBorder="1" applyAlignment="1" applyProtection="1">
      <alignment horizontal="left" vertical="center" wrapText="1"/>
    </xf>
    <xf numFmtId="165" fontId="15" fillId="0" borderId="0" xfId="3" quotePrefix="1" applyNumberFormat="1" applyFont="1" applyBorder="1" applyAlignment="1" applyProtection="1">
      <alignment horizontal="left" vertical="center" wrapText="1"/>
    </xf>
    <xf numFmtId="164" fontId="22" fillId="0" borderId="1" xfId="7" applyNumberFormat="1" applyFont="1" applyFill="1" applyBorder="1" applyAlignment="1" applyProtection="1">
      <alignment horizontal="left" vertical="center" wrapText="1"/>
    </xf>
    <xf numFmtId="164" fontId="22" fillId="0" borderId="2" xfId="7" applyNumberFormat="1" applyFont="1" applyFill="1" applyBorder="1" applyAlignment="1" applyProtection="1">
      <alignment horizontal="left" vertical="center" wrapText="1"/>
    </xf>
    <xf numFmtId="164" fontId="34" fillId="0" borderId="19" xfId="7" applyNumberFormat="1" applyFont="1" applyFill="1" applyBorder="1" applyAlignment="1" applyProtection="1">
      <alignment horizontal="center" vertical="center" wrapText="1"/>
    </xf>
    <xf numFmtId="164" fontId="34" fillId="0" borderId="7" xfId="7" applyNumberFormat="1" applyFont="1" applyFill="1" applyBorder="1" applyAlignment="1" applyProtection="1">
      <alignment horizontal="center" vertical="center" wrapText="1"/>
    </xf>
    <xf numFmtId="164" fontId="34" fillId="0" borderId="16" xfId="7" applyNumberFormat="1" applyFont="1" applyFill="1" applyBorder="1" applyAlignment="1" applyProtection="1">
      <alignment horizontal="center" vertical="center" wrapText="1"/>
    </xf>
    <xf numFmtId="0" fontId="36" fillId="0" borderId="122" xfId="0" applyFont="1" applyBorder="1" applyProtection="1">
      <protection locked="0"/>
    </xf>
    <xf numFmtId="14" fontId="0" fillId="0" borderId="123" xfId="0" applyNumberFormat="1" applyFont="1" applyBorder="1" applyProtection="1">
      <protection locked="0"/>
    </xf>
    <xf numFmtId="0" fontId="44" fillId="0" borderId="0" xfId="0" applyFont="1" applyProtection="1">
      <protection locked="0"/>
    </xf>
    <xf numFmtId="44" fontId="1" fillId="0" borderId="125" xfId="8" applyFont="1" applyBorder="1" applyAlignment="1" applyProtection="1">
      <alignment wrapText="1"/>
      <protection locked="0"/>
    </xf>
    <xf numFmtId="44" fontId="45" fillId="0" borderId="72" xfId="8" applyFont="1" applyBorder="1" applyAlignment="1" applyProtection="1">
      <alignment wrapText="1"/>
      <protection locked="0"/>
    </xf>
    <xf numFmtId="44" fontId="43" fillId="0" borderId="0" xfId="10" applyNumberFormat="1" applyFont="1" applyProtection="1">
      <protection locked="0"/>
    </xf>
    <xf numFmtId="14" fontId="1" fillId="0" borderId="125" xfId="8" applyNumberFormat="1" applyFont="1" applyBorder="1" applyAlignment="1" applyProtection="1">
      <alignment wrapText="1"/>
      <protection locked="0"/>
    </xf>
    <xf numFmtId="0" fontId="36" fillId="0" borderId="124" xfId="10" applyFont="1" applyBorder="1" applyAlignment="1" applyProtection="1">
      <alignment wrapText="1"/>
      <protection locked="0"/>
    </xf>
    <xf numFmtId="44" fontId="46" fillId="0" borderId="125" xfId="11" applyFont="1" applyBorder="1" applyProtection="1">
      <protection locked="0"/>
    </xf>
    <xf numFmtId="0" fontId="1" fillId="0" borderId="124" xfId="0" applyFont="1" applyBorder="1" applyProtection="1">
      <protection locked="0"/>
    </xf>
    <xf numFmtId="14" fontId="1" fillId="0" borderId="125" xfId="0" applyNumberFormat="1" applyFont="1" applyBorder="1" applyProtection="1">
      <protection locked="0"/>
    </xf>
    <xf numFmtId="0" fontId="1" fillId="0" borderId="124" xfId="0" applyFont="1" applyBorder="1" applyAlignment="1" applyProtection="1">
      <alignment wrapText="1"/>
      <protection locked="0"/>
    </xf>
    <xf numFmtId="0" fontId="1" fillId="0" borderId="71" xfId="0" applyFont="1" applyBorder="1" applyAlignment="1" applyProtection="1">
      <alignment wrapText="1"/>
      <protection locked="0"/>
    </xf>
    <xf numFmtId="164" fontId="10" fillId="23" borderId="58" xfId="3" applyNumberFormat="1" applyFont="1" applyFill="1" applyBorder="1" applyAlignment="1" applyProtection="1">
      <alignment vertical="center" wrapText="1"/>
    </xf>
    <xf numFmtId="164" fontId="25" fillId="9" borderId="59" xfId="3" applyNumberFormat="1" applyFont="1" applyFill="1" applyBorder="1" applyAlignment="1" applyProtection="1">
      <alignment horizontal="center" vertical="center" wrapText="1"/>
    </xf>
  </cellXfs>
  <cellStyles count="13">
    <cellStyle name="20 % - Akzent1" xfId="1" builtinId="30"/>
    <cellStyle name="Gut 2" xfId="6"/>
    <cellStyle name="Neutral 2" xfId="5"/>
    <cellStyle name="Prozent" xfId="9" builtinId="5"/>
    <cellStyle name="Prozent 2" xfId="12"/>
    <cellStyle name="Schlecht 2" xfId="4"/>
    <cellStyle name="Standard" xfId="0" builtinId="0"/>
    <cellStyle name="Standard 2" xfId="3"/>
    <cellStyle name="Standard 2 2" xfId="7"/>
    <cellStyle name="Standard 3" xfId="10"/>
    <cellStyle name="Standard 4" xfId="2"/>
    <cellStyle name="Währung" xfId="8" builtinId="4"/>
    <cellStyle name="Währung 2" xfId="11"/>
  </cellStyles>
  <dxfs count="1">
    <dxf>
      <font>
        <b/>
        <i val="0"/>
        <color rgb="FFFF0000"/>
      </font>
    </dxf>
  </dxfs>
  <tableStyles count="0" defaultTableStyle="TableStyleMedium2" defaultPivotStyle="PivotStyleLight16"/>
  <colors>
    <mruColors>
      <color rgb="FFFFFF99"/>
      <color rgb="FFFFFF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2"/>
  <sheetViews>
    <sheetView zoomScale="80" zoomScaleNormal="80" workbookViewId="0">
      <selection activeCell="D12" sqref="D12"/>
    </sheetView>
  </sheetViews>
  <sheetFormatPr baseColWidth="10" defaultRowHeight="14.25" x14ac:dyDescent="0.2"/>
  <cols>
    <col min="1" max="1" width="4.85546875" style="247" customWidth="1"/>
    <col min="2" max="2" width="36" style="247" customWidth="1"/>
    <col min="3" max="3" width="23" style="247" customWidth="1"/>
    <col min="4" max="4" width="29.140625" style="247" customWidth="1"/>
    <col min="5" max="5" width="24" style="252" customWidth="1"/>
    <col min="6" max="6" width="14.5703125" style="247" customWidth="1"/>
    <col min="7" max="7" width="26.42578125" style="247" customWidth="1"/>
    <col min="8" max="8" width="78.42578125" style="247" customWidth="1"/>
    <col min="9" max="16384" width="11.42578125" style="247"/>
  </cols>
  <sheetData>
    <row r="2" spans="1:9" ht="18" x14ac:dyDescent="0.25">
      <c r="B2" s="248" t="s">
        <v>143</v>
      </c>
      <c r="C2" s="426" t="s">
        <v>144</v>
      </c>
      <c r="D2" s="426"/>
      <c r="E2" s="422" t="s">
        <v>125</v>
      </c>
      <c r="F2" s="422"/>
      <c r="G2" s="290" t="str">
        <f>IF('Kennzahlen aus den Vorjahren'!D16="","",'Kennzahlen aus den Vorjahren'!D16)</f>
        <v/>
      </c>
      <c r="H2" s="249"/>
      <c r="I2" s="250"/>
    </row>
    <row r="3" spans="1:9" ht="15" customHeight="1" x14ac:dyDescent="0.25">
      <c r="B3" s="251" t="s">
        <v>169</v>
      </c>
      <c r="E3" s="422" t="s">
        <v>129</v>
      </c>
      <c r="F3" s="422"/>
      <c r="G3" s="290" t="str">
        <f>IF('Kennzahlen aus den Vorjahren'!D20="","",'Kennzahlen aus den Vorjahren'!D20)</f>
        <v/>
      </c>
    </row>
    <row r="4" spans="1:9" ht="15.75" x14ac:dyDescent="0.25">
      <c r="B4" s="230" t="s">
        <v>122</v>
      </c>
      <c r="E4" s="422" t="s">
        <v>0</v>
      </c>
      <c r="F4" s="422"/>
      <c r="G4" s="591" t="str">
        <f>C13</f>
        <v>2021-xxxx</v>
      </c>
    </row>
    <row r="5" spans="1:9" ht="18" x14ac:dyDescent="0.25">
      <c r="B5" s="248"/>
      <c r="F5" s="253"/>
      <c r="G5" s="249"/>
    </row>
    <row r="6" spans="1:9" ht="18" x14ac:dyDescent="0.25">
      <c r="A6" s="254"/>
      <c r="B6" s="255" t="s">
        <v>124</v>
      </c>
      <c r="C6" s="254"/>
      <c r="D6" s="254"/>
      <c r="E6" s="256"/>
      <c r="F6" s="257"/>
      <c r="G6" s="258"/>
      <c r="H6" s="254"/>
    </row>
    <row r="7" spans="1:9" ht="16.5" thickBot="1" x14ac:dyDescent="0.3">
      <c r="B7" s="251"/>
      <c r="F7" s="250"/>
      <c r="G7" s="249"/>
    </row>
    <row r="8" spans="1:9" ht="15" x14ac:dyDescent="0.25">
      <c r="B8" s="291"/>
      <c r="C8" s="292"/>
      <c r="F8" s="250"/>
      <c r="G8" s="250"/>
      <c r="H8" s="250"/>
    </row>
    <row r="9" spans="1:9" ht="30" x14ac:dyDescent="0.25">
      <c r="B9" s="593" t="s">
        <v>148</v>
      </c>
      <c r="C9" s="594">
        <f>Schadensberechnung!L91</f>
        <v>0</v>
      </c>
      <c r="F9" s="250"/>
      <c r="G9" s="250"/>
      <c r="H9" s="250"/>
    </row>
    <row r="10" spans="1:9" ht="15" x14ac:dyDescent="0.25">
      <c r="B10" s="593"/>
      <c r="C10" s="594"/>
      <c r="F10" s="250"/>
      <c r="G10" s="250"/>
      <c r="H10" s="250"/>
    </row>
    <row r="11" spans="1:9" s="299" customFormat="1" ht="15" x14ac:dyDescent="0.25">
      <c r="B11" s="586" t="s">
        <v>171</v>
      </c>
      <c r="C11" s="587"/>
      <c r="F11" s="300"/>
      <c r="G11" s="588"/>
      <c r="H11" s="588"/>
      <c r="I11" s="588"/>
    </row>
    <row r="12" spans="1:9" s="299" customFormat="1" ht="20.100000000000001" customHeight="1" x14ac:dyDescent="0.25">
      <c r="B12" s="595" t="s">
        <v>146</v>
      </c>
      <c r="C12" s="596" t="s">
        <v>147</v>
      </c>
      <c r="F12" s="300"/>
      <c r="G12" s="588"/>
      <c r="H12" s="588"/>
      <c r="I12" s="588"/>
    </row>
    <row r="13" spans="1:9" s="299" customFormat="1" ht="20.100000000000001" customHeight="1" x14ac:dyDescent="0.25">
      <c r="B13" s="597" t="s">
        <v>0</v>
      </c>
      <c r="C13" s="589" t="s">
        <v>145</v>
      </c>
      <c r="F13" s="300"/>
      <c r="G13" s="588"/>
      <c r="H13" s="588"/>
      <c r="I13" s="588"/>
    </row>
    <row r="14" spans="1:9" s="299" customFormat="1" ht="20.100000000000001" customHeight="1" x14ac:dyDescent="0.25">
      <c r="B14" s="597" t="s">
        <v>172</v>
      </c>
      <c r="C14" s="592"/>
      <c r="F14" s="300"/>
      <c r="G14" s="588"/>
      <c r="H14" s="588"/>
      <c r="I14" s="588"/>
    </row>
    <row r="15" spans="1:9" s="299" customFormat="1" ht="20.100000000000001" customHeight="1" x14ac:dyDescent="0.25">
      <c r="B15" s="597" t="s">
        <v>173</v>
      </c>
      <c r="C15" s="592"/>
      <c r="F15" s="300"/>
      <c r="G15" s="588"/>
      <c r="H15" s="588"/>
      <c r="I15" s="588"/>
    </row>
    <row r="16" spans="1:9" s="299" customFormat="1" ht="20.100000000000001" customHeight="1" x14ac:dyDescent="0.25">
      <c r="B16" s="597" t="s">
        <v>174</v>
      </c>
      <c r="C16" s="592"/>
      <c r="F16" s="300"/>
      <c r="G16" s="588"/>
      <c r="H16" s="588"/>
      <c r="I16" s="588"/>
    </row>
    <row r="17" spans="1:9" s="299" customFormat="1" ht="20.100000000000001" customHeight="1" x14ac:dyDescent="0.25">
      <c r="B17" s="597" t="s">
        <v>175</v>
      </c>
      <c r="C17" s="592"/>
      <c r="F17" s="300"/>
      <c r="G17" s="588"/>
      <c r="H17" s="588"/>
      <c r="I17" s="588"/>
    </row>
    <row r="18" spans="1:9" s="299" customFormat="1" ht="15.75" thickBot="1" x14ac:dyDescent="0.3">
      <c r="B18" s="598"/>
      <c r="C18" s="590"/>
      <c r="F18" s="300"/>
      <c r="G18" s="588"/>
      <c r="H18" s="588"/>
      <c r="I18" s="588"/>
    </row>
    <row r="19" spans="1:9" ht="34.5" customHeight="1" x14ac:dyDescent="0.25">
      <c r="B19" s="251"/>
      <c r="F19" s="250"/>
      <c r="G19" s="249"/>
    </row>
    <row r="20" spans="1:9" s="299" customFormat="1" ht="18" x14ac:dyDescent="0.25">
      <c r="A20" s="294"/>
      <c r="B20" s="295" t="s">
        <v>166</v>
      </c>
      <c r="C20" s="294"/>
      <c r="D20" s="294"/>
      <c r="E20" s="296"/>
      <c r="F20" s="297"/>
      <c r="G20" s="298"/>
      <c r="H20" s="294"/>
    </row>
    <row r="21" spans="1:9" s="299" customFormat="1" ht="15" thickBot="1" x14ac:dyDescent="0.25">
      <c r="E21" s="300"/>
    </row>
    <row r="22" spans="1:9" s="299" customFormat="1" ht="30" customHeight="1" thickBot="1" x14ac:dyDescent="0.25">
      <c r="B22" s="427" t="s">
        <v>5</v>
      </c>
      <c r="C22" s="428"/>
      <c r="D22" s="306" t="s">
        <v>163</v>
      </c>
      <c r="E22" s="305"/>
      <c r="F22" s="308" t="s">
        <v>164</v>
      </c>
      <c r="G22" s="312" t="s">
        <v>165</v>
      </c>
      <c r="H22" s="313" t="s">
        <v>167</v>
      </c>
    </row>
    <row r="23" spans="1:9" s="299" customFormat="1" ht="30" customHeight="1" x14ac:dyDescent="0.2">
      <c r="B23" s="393" t="str">
        <f>Schadensberechnung!C27</f>
        <v>Ticketverkäufe</v>
      </c>
      <c r="C23" s="394">
        <f>SUM(Schadensberechnung!G28:G31)</f>
        <v>0</v>
      </c>
      <c r="D23" s="395">
        <v>1</v>
      </c>
      <c r="E23" s="394">
        <f>SUM(C23*D23)</f>
        <v>0</v>
      </c>
      <c r="F23" s="396" t="s">
        <v>81</v>
      </c>
      <c r="G23" s="397">
        <f>IF(F23="ja",SUM(E23-((E23/107.7)*100)),0)</f>
        <v>0</v>
      </c>
      <c r="H23" s="311"/>
    </row>
    <row r="24" spans="1:9" s="299" customFormat="1" ht="30" customHeight="1" x14ac:dyDescent="0.2">
      <c r="B24" s="398" t="str">
        <f>Schadensberechnung!C32</f>
        <v>Gastro- und Shopeinnnahmen</v>
      </c>
      <c r="C24" s="399">
        <f>SUM(Schadensberechnung!G33:G36)</f>
        <v>0</v>
      </c>
      <c r="D24" s="400">
        <v>1</v>
      </c>
      <c r="E24" s="399">
        <f t="shared" ref="E24:E28" si="0">SUM(C24*D24)</f>
        <v>0</v>
      </c>
      <c r="F24" s="401" t="s">
        <v>81</v>
      </c>
      <c r="G24" s="402">
        <f t="shared" ref="G24:G28" si="1">IF(F24="ja",SUM(E24-((E24/107.7)*100)),0)</f>
        <v>0</v>
      </c>
      <c r="H24" s="310"/>
    </row>
    <row r="25" spans="1:9" s="299" customFormat="1" ht="30" customHeight="1" x14ac:dyDescent="0.2">
      <c r="B25" s="398" t="str">
        <f>Schadensberechnung!C37</f>
        <v>Vermietung</v>
      </c>
      <c r="C25" s="399">
        <f>SUM(Schadensberechnung!G38:G41)</f>
        <v>0</v>
      </c>
      <c r="D25" s="400">
        <v>1</v>
      </c>
      <c r="E25" s="399">
        <f t="shared" si="0"/>
        <v>0</v>
      </c>
      <c r="F25" s="401" t="s">
        <v>81</v>
      </c>
      <c r="G25" s="402">
        <f t="shared" si="1"/>
        <v>0</v>
      </c>
      <c r="H25" s="310"/>
    </row>
    <row r="26" spans="1:9" s="299" customFormat="1" ht="30" customHeight="1" x14ac:dyDescent="0.2">
      <c r="B26" s="403" t="str">
        <f>Schadensberechnung!C42</f>
        <v>Drittmittel (private Kulturförderung, Sponsoring, Mäzenatenum, Spenden)</v>
      </c>
      <c r="C26" s="399">
        <f>SUM(Schadensberechnung!G43:G46)</f>
        <v>0</v>
      </c>
      <c r="D26" s="400">
        <v>1</v>
      </c>
      <c r="E26" s="399">
        <f t="shared" si="0"/>
        <v>0</v>
      </c>
      <c r="F26" s="401" t="s">
        <v>81</v>
      </c>
      <c r="G26" s="402">
        <f t="shared" si="1"/>
        <v>0</v>
      </c>
      <c r="H26" s="310"/>
    </row>
    <row r="27" spans="1:9" s="299" customFormat="1" ht="30" customHeight="1" x14ac:dyDescent="0.2">
      <c r="B27" s="398" t="str">
        <f>Schadensberechnung!C47</f>
        <v>Öffentliche Kulturfördergelder</v>
      </c>
      <c r="C27" s="399">
        <f>SUM(Schadensberechnung!G48:G51)</f>
        <v>0</v>
      </c>
      <c r="D27" s="400">
        <v>1</v>
      </c>
      <c r="E27" s="399">
        <f t="shared" si="0"/>
        <v>0</v>
      </c>
      <c r="F27" s="401" t="s">
        <v>81</v>
      </c>
      <c r="G27" s="402">
        <f t="shared" si="1"/>
        <v>0</v>
      </c>
      <c r="H27" s="310"/>
    </row>
    <row r="28" spans="1:9" s="299" customFormat="1" ht="30" customHeight="1" x14ac:dyDescent="0.2">
      <c r="B28" s="398" t="str">
        <f>Schadensberechnung!C52</f>
        <v>Weitere Einnahmen</v>
      </c>
      <c r="C28" s="399">
        <f>SUM(Schadensberechnung!G53:G56)</f>
        <v>0</v>
      </c>
      <c r="D28" s="400">
        <v>1</v>
      </c>
      <c r="E28" s="399">
        <f t="shared" si="0"/>
        <v>0</v>
      </c>
      <c r="F28" s="401" t="s">
        <v>81</v>
      </c>
      <c r="G28" s="402">
        <f t="shared" si="1"/>
        <v>0</v>
      </c>
      <c r="H28" s="310"/>
    </row>
    <row r="29" spans="1:9" s="299" customFormat="1" x14ac:dyDescent="0.2">
      <c r="B29" s="398"/>
      <c r="C29" s="399"/>
      <c r="D29" s="404"/>
      <c r="E29" s="399"/>
      <c r="F29" s="405"/>
      <c r="G29" s="406"/>
      <c r="H29" s="314"/>
    </row>
    <row r="30" spans="1:9" s="299" customFormat="1" ht="24" customHeight="1" x14ac:dyDescent="0.2">
      <c r="B30" s="407" t="s">
        <v>149</v>
      </c>
      <c r="C30" s="399"/>
      <c r="D30" s="404"/>
      <c r="E30" s="399">
        <f>-G32</f>
        <v>0</v>
      </c>
      <c r="F30" s="405"/>
      <c r="G30" s="406"/>
      <c r="H30" s="315"/>
    </row>
    <row r="31" spans="1:9" s="299" customFormat="1" ht="15" thickBot="1" x14ac:dyDescent="0.25">
      <c r="B31" s="302"/>
      <c r="C31" s="259"/>
      <c r="D31" s="307"/>
      <c r="E31" s="259"/>
      <c r="F31" s="309"/>
      <c r="G31" s="301"/>
      <c r="H31" s="315"/>
    </row>
    <row r="32" spans="1:9" s="299" customFormat="1" ht="32.25" customHeight="1" thickBot="1" x14ac:dyDescent="0.3">
      <c r="B32" s="408" t="s">
        <v>31</v>
      </c>
      <c r="C32" s="409">
        <f>SUM(C23:C31)</f>
        <v>0</v>
      </c>
      <c r="D32" s="409"/>
      <c r="E32" s="410">
        <f>SUM(E23:E31)</f>
        <v>0</v>
      </c>
      <c r="F32" s="410"/>
      <c r="G32" s="411">
        <f>SUM(G23:G28)</f>
        <v>0</v>
      </c>
      <c r="H32" s="316"/>
    </row>
    <row r="33" spans="1:8" s="299" customFormat="1" ht="40.5" customHeight="1" x14ac:dyDescent="0.2">
      <c r="C33" s="303"/>
      <c r="D33" s="303"/>
      <c r="E33" s="304"/>
    </row>
    <row r="34" spans="1:8" ht="18" x14ac:dyDescent="0.25">
      <c r="A34" s="254"/>
      <c r="B34" s="255" t="s">
        <v>150</v>
      </c>
      <c r="C34" s="254"/>
      <c r="D34" s="254"/>
      <c r="E34" s="256"/>
      <c r="F34" s="257"/>
      <c r="G34" s="258"/>
      <c r="H34" s="254"/>
    </row>
    <row r="35" spans="1:8" ht="15" thickBot="1" x14ac:dyDescent="0.25">
      <c r="C35" s="260"/>
      <c r="D35" s="260"/>
      <c r="E35" s="261"/>
    </row>
    <row r="36" spans="1:8" ht="32.25" customHeight="1" thickBot="1" x14ac:dyDescent="0.25">
      <c r="B36" s="429" t="s">
        <v>151</v>
      </c>
      <c r="C36" s="430"/>
      <c r="D36" s="431"/>
      <c r="E36" s="429" t="s">
        <v>168</v>
      </c>
      <c r="F36" s="431"/>
      <c r="G36" s="392" t="s">
        <v>170</v>
      </c>
      <c r="H36" s="388" t="s">
        <v>167</v>
      </c>
    </row>
    <row r="37" spans="1:8" ht="25.5" customHeight="1" x14ac:dyDescent="0.2">
      <c r="B37" s="262" t="s">
        <v>31</v>
      </c>
      <c r="C37" s="263"/>
      <c r="D37" s="264">
        <f>C32</f>
        <v>0</v>
      </c>
      <c r="E37" s="437">
        <f>E32</f>
        <v>0</v>
      </c>
      <c r="F37" s="438"/>
      <c r="G37" s="412" t="str">
        <f>IF(D37=0,"-",IF(E37=0,"-",E37/D37))</f>
        <v>-</v>
      </c>
      <c r="H37" s="389"/>
    </row>
    <row r="38" spans="1:8" ht="38.25" customHeight="1" x14ac:dyDescent="0.2">
      <c r="B38" s="262" t="s">
        <v>153</v>
      </c>
      <c r="C38" s="263"/>
      <c r="D38" s="317">
        <f>Schadensberechnung!G88</f>
        <v>0</v>
      </c>
      <c r="E38" s="439">
        <f>Schadensberechnung!L88</f>
        <v>0</v>
      </c>
      <c r="F38" s="440"/>
      <c r="G38" s="413" t="str">
        <f>IF(D38=0,"-",IF(E38=0,"-",E38/D38))</f>
        <v>-</v>
      </c>
      <c r="H38" s="390"/>
    </row>
    <row r="39" spans="1:8" ht="38.25" customHeight="1" x14ac:dyDescent="0.2">
      <c r="B39" s="318" t="s">
        <v>152</v>
      </c>
      <c r="C39" s="319"/>
      <c r="D39" s="320">
        <f>-Schadensberechnung!H89</f>
        <v>0</v>
      </c>
      <c r="E39" s="443">
        <f>-Schadensberechnung!M89</f>
        <v>0</v>
      </c>
      <c r="F39" s="444"/>
      <c r="G39" s="413" t="str">
        <f>IF(D39=0,"-",IF(E39=0,"-",E39/D39))</f>
        <v>-</v>
      </c>
      <c r="H39" s="390"/>
    </row>
    <row r="40" spans="1:8" ht="32.25" customHeight="1" x14ac:dyDescent="0.2">
      <c r="B40" s="265" t="s">
        <v>154</v>
      </c>
      <c r="C40" s="266"/>
      <c r="D40" s="267">
        <f>SUM(D37+D38+D39)</f>
        <v>0</v>
      </c>
      <c r="E40" s="415">
        <f>SUM(E37:F39)</f>
        <v>0</v>
      </c>
      <c r="F40" s="416"/>
      <c r="G40" s="413" t="str">
        <f>IF(D40=0,"-",IF(E40=0,"-",E40/D40))</f>
        <v>-</v>
      </c>
      <c r="H40" s="390"/>
    </row>
    <row r="41" spans="1:8" ht="30.75" customHeight="1" thickBot="1" x14ac:dyDescent="0.25">
      <c r="B41" s="268" t="s">
        <v>155</v>
      </c>
      <c r="C41" s="269"/>
      <c r="D41" s="270">
        <f>(D40)*0.8</f>
        <v>0</v>
      </c>
      <c r="E41" s="417">
        <f>SUM(E40*0.8)</f>
        <v>0</v>
      </c>
      <c r="F41" s="418"/>
      <c r="G41" s="414"/>
      <c r="H41" s="391"/>
    </row>
    <row r="42" spans="1:8" ht="34.5" customHeight="1" thickBot="1" x14ac:dyDescent="0.25">
      <c r="B42" s="432" t="s">
        <v>156</v>
      </c>
      <c r="C42" s="433"/>
      <c r="D42" s="321"/>
      <c r="E42" s="441">
        <f>ROUND(E41,-1)</f>
        <v>0</v>
      </c>
      <c r="F42" s="442"/>
      <c r="G42" s="445"/>
      <c r="H42" s="446"/>
    </row>
    <row r="43" spans="1:8" ht="37.5" customHeight="1" thickBot="1" x14ac:dyDescent="0.3">
      <c r="B43" s="271"/>
      <c r="C43" s="272"/>
      <c r="D43" s="272"/>
    </row>
    <row r="44" spans="1:8" ht="18.75" thickBot="1" x14ac:dyDescent="0.3">
      <c r="B44" s="273"/>
      <c r="C44" s="274" t="s">
        <v>68</v>
      </c>
      <c r="D44" s="275" t="s">
        <v>157</v>
      </c>
    </row>
    <row r="45" spans="1:8" ht="36" x14ac:dyDescent="0.25">
      <c r="B45" s="276" t="s">
        <v>158</v>
      </c>
      <c r="C45" s="277"/>
      <c r="D45" s="278">
        <v>0</v>
      </c>
      <c r="F45" s="279"/>
      <c r="G45" s="280"/>
      <c r="H45" s="280"/>
    </row>
    <row r="46" spans="1:8" ht="15.75" thickBot="1" x14ac:dyDescent="0.3">
      <c r="B46" s="281" t="s">
        <v>159</v>
      </c>
      <c r="C46" s="282" t="s">
        <v>176</v>
      </c>
      <c r="D46" s="283"/>
      <c r="F46" s="279"/>
      <c r="G46" s="280"/>
      <c r="H46" s="280"/>
    </row>
    <row r="47" spans="1:8" ht="32.25" customHeight="1" thickBot="1" x14ac:dyDescent="0.3">
      <c r="B47" s="284" t="s">
        <v>160</v>
      </c>
      <c r="C47" s="285" t="s">
        <v>68</v>
      </c>
      <c r="D47" s="286">
        <v>0</v>
      </c>
      <c r="F47" s="279"/>
      <c r="G47" s="280"/>
      <c r="H47" s="280"/>
    </row>
    <row r="48" spans="1:8" ht="29.25" customHeight="1" x14ac:dyDescent="0.2"/>
    <row r="49" spans="1:8" ht="18" x14ac:dyDescent="0.25">
      <c r="A49" s="254"/>
      <c r="B49" s="255" t="s">
        <v>7</v>
      </c>
      <c r="C49" s="254"/>
      <c r="D49" s="254"/>
      <c r="E49" s="256"/>
      <c r="F49" s="257"/>
      <c r="G49" s="258"/>
      <c r="H49" s="254"/>
    </row>
    <row r="50" spans="1:8" ht="15" thickBot="1" x14ac:dyDescent="0.25"/>
    <row r="51" spans="1:8" ht="26.25" customHeight="1" thickBot="1" x14ac:dyDescent="0.3">
      <c r="B51" s="287" t="s">
        <v>161</v>
      </c>
      <c r="C51" s="288"/>
      <c r="D51" s="289"/>
      <c r="F51" s="423" t="s">
        <v>162</v>
      </c>
      <c r="G51" s="424"/>
      <c r="H51" s="425"/>
    </row>
    <row r="52" spans="1:8" ht="322.5" customHeight="1" thickBot="1" x14ac:dyDescent="0.25">
      <c r="B52" s="419"/>
      <c r="C52" s="420"/>
      <c r="D52" s="421"/>
      <c r="F52" s="434"/>
      <c r="G52" s="435"/>
      <c r="H52" s="436"/>
    </row>
  </sheetData>
  <sheetProtection formatCells="0" formatColumns="0" formatRows="0" insertColumns="0" insertRows="0" sort="0" autoFilter="0"/>
  <mergeCells count="18">
    <mergeCell ref="E39:F39"/>
    <mergeCell ref="G42:H42"/>
    <mergeCell ref="E40:F40"/>
    <mergeCell ref="E41:F41"/>
    <mergeCell ref="B52:D52"/>
    <mergeCell ref="E2:F2"/>
    <mergeCell ref="E3:F3"/>
    <mergeCell ref="E4:F4"/>
    <mergeCell ref="F51:H51"/>
    <mergeCell ref="C2:D2"/>
    <mergeCell ref="B22:C22"/>
    <mergeCell ref="B36:D36"/>
    <mergeCell ref="B42:C42"/>
    <mergeCell ref="F52:H52"/>
    <mergeCell ref="E36:F36"/>
    <mergeCell ref="E37:F37"/>
    <mergeCell ref="E38:F38"/>
    <mergeCell ref="E42:F42"/>
  </mergeCells>
  <dataValidations count="2">
    <dataValidation type="list" allowBlank="1" showInputMessage="1" showErrorMessage="1" sqref="F23:F30">
      <formula1>"ja,nein"</formula1>
    </dataValidation>
    <dataValidation type="list" allowBlank="1" showInputMessage="1" showErrorMessage="1" sqref="C46">
      <formula1>"noch offen,einverstanden"</formula1>
    </dataValidation>
  </dataValidations>
  <pageMargins left="0.70866141732283472" right="0.70866141732283472" top="0.78740157480314965" bottom="0.78740157480314965"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A82"/>
  <sheetViews>
    <sheetView tabSelected="1" zoomScale="80" zoomScaleNormal="80" workbookViewId="0">
      <selection activeCell="D16" sqref="D16:F16"/>
    </sheetView>
  </sheetViews>
  <sheetFormatPr baseColWidth="10" defaultColWidth="11.5703125" defaultRowHeight="12" x14ac:dyDescent="0.2"/>
  <cols>
    <col min="1" max="1" width="2.85546875" style="65" customWidth="1"/>
    <col min="2" max="2" width="5.28515625" style="66" bestFit="1" customWidth="1"/>
    <col min="3" max="3" width="35.7109375" style="4" customWidth="1"/>
    <col min="4" max="9" width="16.85546875" style="4" customWidth="1"/>
    <col min="10" max="10" width="3.42578125" style="4" customWidth="1"/>
    <col min="11" max="11" width="16.85546875" style="4" customWidth="1"/>
    <col min="12" max="12" width="3.42578125" style="65" customWidth="1"/>
    <col min="13" max="13" width="17.5703125" style="4" customWidth="1"/>
    <col min="14" max="14" width="16.85546875" style="4" customWidth="1"/>
    <col min="15" max="15" width="3.85546875" style="65" customWidth="1"/>
    <col min="16" max="153" width="11.5703125" style="65"/>
    <col min="154" max="16384" width="11.5703125" style="4"/>
  </cols>
  <sheetData>
    <row r="2" spans="1:153" ht="20.25" x14ac:dyDescent="0.2">
      <c r="C2" s="462" t="s">
        <v>121</v>
      </c>
      <c r="D2" s="462"/>
      <c r="E2" s="462"/>
      <c r="F2" s="462"/>
      <c r="G2" s="462"/>
      <c r="H2" s="462"/>
      <c r="I2" s="462"/>
      <c r="J2" s="462"/>
    </row>
    <row r="3" spans="1:153" ht="15" x14ac:dyDescent="0.2">
      <c r="C3" s="229" t="s">
        <v>138</v>
      </c>
    </row>
    <row r="4" spans="1:153" ht="14.25" x14ac:dyDescent="0.2">
      <c r="C4" s="230" t="str">
        <f>'Hauptberechnung durch KF'!B4</f>
        <v>Version 1.2 / 2021.01.05</v>
      </c>
    </row>
    <row r="5" spans="1:153" ht="14.25" x14ac:dyDescent="0.2">
      <c r="C5" s="230"/>
    </row>
    <row r="6" spans="1:153" s="325" customFormat="1" ht="20.100000000000001" customHeight="1" x14ac:dyDescent="0.2">
      <c r="A6" s="146"/>
      <c r="B6" s="322"/>
      <c r="C6" s="231" t="s">
        <v>123</v>
      </c>
      <c r="D6" s="323"/>
      <c r="E6" s="323"/>
      <c r="F6" s="323"/>
      <c r="G6" s="323"/>
      <c r="H6" s="323"/>
      <c r="I6" s="323"/>
      <c r="J6" s="323"/>
      <c r="K6" s="323"/>
      <c r="L6" s="323"/>
      <c r="M6" s="323"/>
      <c r="N6" s="323"/>
      <c r="O6" s="324"/>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row>
    <row r="7" spans="1:153" ht="15" thickBot="1" x14ac:dyDescent="0.25">
      <c r="C7" s="230"/>
    </row>
    <row r="8" spans="1:153" ht="71.25" customHeight="1" thickBot="1" x14ac:dyDescent="0.25">
      <c r="C8" s="599" t="s">
        <v>136</v>
      </c>
      <c r="D8" s="463" t="s">
        <v>135</v>
      </c>
      <c r="E8" s="600"/>
    </row>
    <row r="9" spans="1:153" ht="14.25" x14ac:dyDescent="0.2">
      <c r="C9" s="230"/>
    </row>
    <row r="10" spans="1:153" ht="14.25" x14ac:dyDescent="0.2">
      <c r="C10" s="230"/>
    </row>
    <row r="11" spans="1:153" ht="14.25" customHeight="1" x14ac:dyDescent="0.2">
      <c r="C11" s="456" t="s">
        <v>115</v>
      </c>
      <c r="D11" s="457"/>
      <c r="E11" s="457"/>
      <c r="F11" s="457"/>
      <c r="G11" s="457"/>
      <c r="H11" s="457"/>
      <c r="I11" s="458"/>
    </row>
    <row r="12" spans="1:153" ht="24" customHeight="1" x14ac:dyDescent="0.2">
      <c r="C12" s="459"/>
      <c r="D12" s="460"/>
      <c r="E12" s="460"/>
      <c r="F12" s="460"/>
      <c r="G12" s="460"/>
      <c r="H12" s="460"/>
      <c r="I12" s="461"/>
    </row>
    <row r="13" spans="1:153" ht="14.25" x14ac:dyDescent="0.2">
      <c r="C13" s="230"/>
    </row>
    <row r="14" spans="1:153" s="325" customFormat="1" ht="20.100000000000001" customHeight="1" x14ac:dyDescent="0.2">
      <c r="A14" s="146"/>
      <c r="B14" s="326"/>
      <c r="C14" s="232" t="s">
        <v>124</v>
      </c>
      <c r="D14" s="327"/>
      <c r="E14" s="327"/>
      <c r="F14" s="327"/>
      <c r="G14" s="327"/>
      <c r="H14" s="327"/>
      <c r="I14" s="327"/>
      <c r="J14" s="327"/>
      <c r="K14" s="327"/>
      <c r="L14" s="327"/>
      <c r="M14" s="327"/>
      <c r="N14" s="327"/>
      <c r="O14" s="328"/>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row>
    <row r="15" spans="1:153" ht="14.25" x14ac:dyDescent="0.2">
      <c r="C15" s="230"/>
    </row>
    <row r="16" spans="1:153" ht="24.95" customHeight="1" x14ac:dyDescent="0.25">
      <c r="C16" s="233" t="s">
        <v>125</v>
      </c>
      <c r="D16" s="447"/>
      <c r="E16" s="448"/>
      <c r="F16" s="449"/>
    </row>
    <row r="17" spans="1:157" ht="24.95" customHeight="1" x14ac:dyDescent="0.25">
      <c r="C17" s="233" t="s">
        <v>126</v>
      </c>
      <c r="D17" s="447"/>
      <c r="E17" s="448"/>
      <c r="F17" s="449"/>
    </row>
    <row r="18" spans="1:157" ht="24.95" customHeight="1" x14ac:dyDescent="0.25">
      <c r="C18" s="233" t="s">
        <v>127</v>
      </c>
      <c r="D18" s="447"/>
      <c r="E18" s="448"/>
      <c r="F18" s="449"/>
    </row>
    <row r="19" spans="1:157" ht="24.95" customHeight="1" x14ac:dyDescent="0.25">
      <c r="C19" s="233" t="s">
        <v>128</v>
      </c>
      <c r="D19" s="447"/>
      <c r="E19" s="448"/>
      <c r="F19" s="449"/>
    </row>
    <row r="20" spans="1:157" ht="24.95" customHeight="1" x14ac:dyDescent="0.25">
      <c r="C20" s="233" t="s">
        <v>129</v>
      </c>
      <c r="D20" s="447"/>
      <c r="E20" s="448"/>
      <c r="F20" s="449"/>
    </row>
    <row r="21" spans="1:157" ht="24.95" customHeight="1" x14ac:dyDescent="0.25">
      <c r="C21" s="233" t="s">
        <v>130</v>
      </c>
      <c r="D21" s="447"/>
      <c r="E21" s="448"/>
      <c r="F21" s="449"/>
    </row>
    <row r="22" spans="1:157" ht="24.95" customHeight="1" x14ac:dyDescent="0.25">
      <c r="C22" s="233"/>
    </row>
    <row r="23" spans="1:157" ht="24.95" customHeight="1" x14ac:dyDescent="0.25">
      <c r="C23" s="233" t="s">
        <v>131</v>
      </c>
      <c r="D23" s="450" t="s">
        <v>133</v>
      </c>
      <c r="E23" s="451"/>
      <c r="F23" s="452"/>
    </row>
    <row r="24" spans="1:157" ht="24.95" customHeight="1" x14ac:dyDescent="0.25">
      <c r="C24" s="233"/>
    </row>
    <row r="25" spans="1:157" ht="24.95" customHeight="1" x14ac:dyDescent="0.25">
      <c r="C25" s="233" t="s">
        <v>132</v>
      </c>
      <c r="D25" s="453" t="s">
        <v>134</v>
      </c>
      <c r="E25" s="454"/>
      <c r="F25" s="455"/>
    </row>
    <row r="28" spans="1:157" s="325" customFormat="1" ht="20.100000000000001" customHeight="1" x14ac:dyDescent="0.2">
      <c r="A28" s="146"/>
      <c r="B28" s="326"/>
      <c r="C28" s="232" t="s">
        <v>137</v>
      </c>
      <c r="D28" s="327"/>
      <c r="E28" s="327"/>
      <c r="F28" s="327"/>
      <c r="G28" s="327"/>
      <c r="H28" s="327"/>
      <c r="I28" s="327"/>
      <c r="J28" s="327"/>
      <c r="K28" s="327"/>
      <c r="L28" s="327"/>
      <c r="M28" s="327"/>
      <c r="N28" s="327"/>
      <c r="O28" s="328"/>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row>
    <row r="30" spans="1:157" ht="12.75" thickBot="1" x14ac:dyDescent="0.25">
      <c r="B30" s="329"/>
      <c r="C30" s="35"/>
      <c r="D30" s="35"/>
      <c r="E30" s="35"/>
      <c r="F30" s="35"/>
      <c r="G30" s="35"/>
      <c r="H30" s="35"/>
      <c r="I30" s="35"/>
      <c r="J30" s="35"/>
      <c r="K30" s="35"/>
      <c r="M30" s="35"/>
      <c r="N30" s="35"/>
    </row>
    <row r="31" spans="1:157" s="73" customFormat="1" ht="16.5" thickBot="1" x14ac:dyDescent="0.3">
      <c r="A31" s="68"/>
      <c r="B31" s="69"/>
      <c r="C31" s="70"/>
      <c r="D31" s="70"/>
      <c r="E31" s="70"/>
      <c r="F31" s="70"/>
      <c r="G31" s="70"/>
      <c r="H31" s="70"/>
      <c r="I31" s="70"/>
      <c r="J31" s="70"/>
      <c r="K31" s="70"/>
      <c r="L31" s="70"/>
      <c r="M31" s="70"/>
      <c r="N31" s="70"/>
      <c r="O31" s="330"/>
    </row>
    <row r="32" spans="1:157" ht="36" customHeight="1" thickBot="1" x14ac:dyDescent="0.3">
      <c r="B32" s="76"/>
      <c r="C32" s="486" t="s">
        <v>71</v>
      </c>
      <c r="D32" s="487"/>
      <c r="E32" s="487"/>
      <c r="F32" s="487"/>
      <c r="G32" s="487"/>
      <c r="H32" s="487"/>
      <c r="I32" s="488"/>
      <c r="J32" s="331"/>
      <c r="K32" s="332"/>
      <c r="L32" s="333"/>
      <c r="M32" s="479" t="s">
        <v>49</v>
      </c>
      <c r="N32" s="480"/>
      <c r="O32" s="334"/>
      <c r="EX32" s="65"/>
      <c r="EY32" s="65"/>
      <c r="EZ32" s="65"/>
      <c r="FA32" s="65"/>
    </row>
    <row r="33" spans="1:157" ht="5.25" customHeight="1" thickBot="1" x14ac:dyDescent="0.25">
      <c r="B33" s="76"/>
      <c r="C33" s="335"/>
      <c r="D33" s="35"/>
      <c r="E33" s="77"/>
      <c r="F33" s="77"/>
      <c r="G33" s="77"/>
      <c r="H33" s="35"/>
      <c r="I33" s="336"/>
      <c r="J33" s="35"/>
      <c r="K33" s="332"/>
      <c r="L33" s="77"/>
      <c r="M33" s="35"/>
      <c r="N33" s="336"/>
      <c r="O33" s="334"/>
      <c r="EX33" s="65"/>
      <c r="EY33" s="65"/>
      <c r="EZ33" s="65"/>
      <c r="FA33" s="65"/>
    </row>
    <row r="34" spans="1:157" ht="37.5" customHeight="1" thickBot="1" x14ac:dyDescent="0.25">
      <c r="B34" s="76"/>
      <c r="C34" s="337"/>
      <c r="D34" s="484" t="s">
        <v>20</v>
      </c>
      <c r="E34" s="485"/>
      <c r="F34" s="484" t="s">
        <v>39</v>
      </c>
      <c r="G34" s="485"/>
      <c r="H34" s="484" t="s">
        <v>21</v>
      </c>
      <c r="I34" s="485"/>
      <c r="J34" s="338"/>
      <c r="K34" s="471" t="s">
        <v>41</v>
      </c>
      <c r="M34" s="475" t="s">
        <v>116</v>
      </c>
      <c r="N34" s="476"/>
      <c r="O34" s="334"/>
    </row>
    <row r="35" spans="1:157" ht="37.5" customHeight="1" thickBot="1" x14ac:dyDescent="0.25">
      <c r="B35" s="76"/>
      <c r="C35" s="339" t="s">
        <v>48</v>
      </c>
      <c r="D35" s="237">
        <v>12</v>
      </c>
      <c r="E35" s="340" t="s">
        <v>47</v>
      </c>
      <c r="F35" s="238">
        <v>12</v>
      </c>
      <c r="G35" s="340" t="s">
        <v>47</v>
      </c>
      <c r="H35" s="238">
        <v>12</v>
      </c>
      <c r="I35" s="341" t="s">
        <v>47</v>
      </c>
      <c r="J35" s="338"/>
      <c r="K35" s="472"/>
      <c r="M35" s="477"/>
      <c r="N35" s="478"/>
      <c r="O35" s="334"/>
    </row>
    <row r="36" spans="1:157" s="84" customFormat="1" ht="34.15" customHeight="1" thickBot="1" x14ac:dyDescent="0.25">
      <c r="A36" s="80"/>
      <c r="B36" s="81"/>
      <c r="C36" s="342"/>
      <c r="D36" s="343" t="s">
        <v>3</v>
      </c>
      <c r="E36" s="343" t="s">
        <v>4</v>
      </c>
      <c r="F36" s="343" t="s">
        <v>3</v>
      </c>
      <c r="G36" s="343" t="s">
        <v>4</v>
      </c>
      <c r="H36" s="343" t="s">
        <v>3</v>
      </c>
      <c r="I36" s="344" t="s">
        <v>4</v>
      </c>
      <c r="J36" s="338"/>
      <c r="K36" s="345"/>
      <c r="L36" s="80"/>
      <c r="M36" s="346" t="s">
        <v>3</v>
      </c>
      <c r="N36" s="347" t="s">
        <v>4</v>
      </c>
      <c r="O36" s="10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row>
    <row r="37" spans="1:157" s="101" customFormat="1" ht="27.75" customHeight="1" x14ac:dyDescent="0.2">
      <c r="A37" s="80"/>
      <c r="B37" s="348">
        <v>1</v>
      </c>
      <c r="C37" s="349" t="s">
        <v>8</v>
      </c>
      <c r="D37" s="473"/>
      <c r="E37" s="483"/>
      <c r="F37" s="350"/>
      <c r="G37" s="350"/>
      <c r="H37" s="473"/>
      <c r="I37" s="474"/>
      <c r="J37" s="338"/>
      <c r="K37" s="351"/>
      <c r="L37" s="80"/>
      <c r="M37" s="481"/>
      <c r="N37" s="482"/>
      <c r="O37" s="10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row>
    <row r="38" spans="1:157" s="355" customFormat="1" ht="34.9" customHeight="1" x14ac:dyDescent="0.2">
      <c r="A38" s="65"/>
      <c r="B38" s="102">
        <v>1.1000000000000001</v>
      </c>
      <c r="C38" s="352" t="s">
        <v>9</v>
      </c>
      <c r="D38" s="234">
        <v>0</v>
      </c>
      <c r="E38" s="59"/>
      <c r="F38" s="234">
        <v>0</v>
      </c>
      <c r="G38" s="59"/>
      <c r="H38" s="234">
        <v>0</v>
      </c>
      <c r="I38" s="353"/>
      <c r="J38" s="338"/>
      <c r="K38" s="354">
        <f>(D38+F38+H38)/($D$35+$F$35+$H$35)</f>
        <v>0</v>
      </c>
      <c r="L38" s="65"/>
      <c r="M38" s="235">
        <v>0</v>
      </c>
      <c r="N38" s="353"/>
      <c r="O38" s="334"/>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row>
    <row r="39" spans="1:157" s="355" customFormat="1" ht="34.9" customHeight="1" x14ac:dyDescent="0.2">
      <c r="A39" s="65"/>
      <c r="B39" s="102">
        <v>1.2</v>
      </c>
      <c r="C39" s="352" t="s">
        <v>10</v>
      </c>
      <c r="D39" s="234">
        <v>0</v>
      </c>
      <c r="E39" s="114"/>
      <c r="F39" s="234">
        <v>0</v>
      </c>
      <c r="G39" s="114"/>
      <c r="H39" s="234">
        <v>0</v>
      </c>
      <c r="I39" s="356"/>
      <c r="J39" s="338"/>
      <c r="K39" s="354">
        <f t="shared" ref="K39:K43" si="0">(D39+F39+H39)/($D$35+$F$35+$H$35)</f>
        <v>0</v>
      </c>
      <c r="L39" s="65"/>
      <c r="M39" s="235">
        <v>0</v>
      </c>
      <c r="N39" s="356"/>
      <c r="O39" s="334"/>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row>
    <row r="40" spans="1:157" s="355" customFormat="1" ht="34.9" customHeight="1" x14ac:dyDescent="0.2">
      <c r="A40" s="65"/>
      <c r="B40" s="102">
        <v>1.3</v>
      </c>
      <c r="C40" s="352" t="s">
        <v>12</v>
      </c>
      <c r="D40" s="234">
        <v>0</v>
      </c>
      <c r="E40" s="114"/>
      <c r="F40" s="234">
        <v>0</v>
      </c>
      <c r="G40" s="114"/>
      <c r="H40" s="234">
        <v>0</v>
      </c>
      <c r="I40" s="356"/>
      <c r="J40" s="338"/>
      <c r="K40" s="354">
        <f t="shared" si="0"/>
        <v>0</v>
      </c>
      <c r="L40" s="65"/>
      <c r="M40" s="235">
        <v>0</v>
      </c>
      <c r="N40" s="356"/>
      <c r="O40" s="334"/>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row>
    <row r="41" spans="1:157" s="355" customFormat="1" ht="34.9" customHeight="1" x14ac:dyDescent="0.2">
      <c r="A41" s="65"/>
      <c r="B41" s="102">
        <v>1.4</v>
      </c>
      <c r="C41" s="352" t="s">
        <v>13</v>
      </c>
      <c r="D41" s="234">
        <v>0</v>
      </c>
      <c r="E41" s="114"/>
      <c r="F41" s="234">
        <v>0</v>
      </c>
      <c r="G41" s="114"/>
      <c r="H41" s="234">
        <v>0</v>
      </c>
      <c r="I41" s="356"/>
      <c r="J41" s="338"/>
      <c r="K41" s="354">
        <f t="shared" si="0"/>
        <v>0</v>
      </c>
      <c r="L41" s="65"/>
      <c r="M41" s="235">
        <v>0</v>
      </c>
      <c r="N41" s="356"/>
      <c r="O41" s="334"/>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row>
    <row r="42" spans="1:157" s="355" customFormat="1" ht="34.9" customHeight="1" x14ac:dyDescent="0.2">
      <c r="A42" s="65"/>
      <c r="B42" s="118">
        <v>1.5</v>
      </c>
      <c r="C42" s="357" t="s">
        <v>33</v>
      </c>
      <c r="D42" s="234">
        <v>0</v>
      </c>
      <c r="E42" s="114"/>
      <c r="F42" s="234">
        <v>0</v>
      </c>
      <c r="G42" s="114"/>
      <c r="H42" s="234">
        <v>0</v>
      </c>
      <c r="I42" s="356"/>
      <c r="J42" s="338"/>
      <c r="K42" s="354">
        <f t="shared" si="0"/>
        <v>0</v>
      </c>
      <c r="L42" s="65"/>
      <c r="M42" s="235">
        <v>0</v>
      </c>
      <c r="N42" s="356"/>
      <c r="O42" s="334"/>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row>
    <row r="43" spans="1:157" s="355" customFormat="1" ht="34.9" customHeight="1" x14ac:dyDescent="0.2">
      <c r="A43" s="65"/>
      <c r="B43" s="118">
        <v>1.6</v>
      </c>
      <c r="C43" s="357" t="s">
        <v>14</v>
      </c>
      <c r="D43" s="234">
        <v>0</v>
      </c>
      <c r="E43" s="114"/>
      <c r="F43" s="234">
        <v>0</v>
      </c>
      <c r="G43" s="114"/>
      <c r="H43" s="234">
        <v>0</v>
      </c>
      <c r="I43" s="356"/>
      <c r="J43" s="338"/>
      <c r="K43" s="354">
        <f t="shared" si="0"/>
        <v>0</v>
      </c>
      <c r="L43" s="65"/>
      <c r="M43" s="235">
        <v>0</v>
      </c>
      <c r="N43" s="356"/>
      <c r="O43" s="334"/>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row>
    <row r="44" spans="1:157" s="355" customFormat="1" ht="34.9" customHeight="1" x14ac:dyDescent="0.2">
      <c r="A44" s="65"/>
      <c r="B44" s="118">
        <v>1.7</v>
      </c>
      <c r="C44" s="358" t="s">
        <v>37</v>
      </c>
      <c r="D44" s="359">
        <f>SUM(D38:D43)</f>
        <v>0</v>
      </c>
      <c r="E44" s="360"/>
      <c r="F44" s="359">
        <f>SUM(F38:F43)</f>
        <v>0</v>
      </c>
      <c r="G44" s="360"/>
      <c r="H44" s="359">
        <f>SUM(H38:H43)</f>
        <v>0</v>
      </c>
      <c r="I44" s="361"/>
      <c r="J44" s="338"/>
      <c r="K44" s="362">
        <f>SUM(K38:K43)</f>
        <v>0</v>
      </c>
      <c r="L44" s="65"/>
      <c r="M44" s="363">
        <f>SUM(M38:M43)</f>
        <v>0</v>
      </c>
      <c r="N44" s="361"/>
      <c r="O44" s="334"/>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65"/>
      <c r="BR44" s="65"/>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row>
    <row r="45" spans="1:157" s="101" customFormat="1" ht="28.5" customHeight="1" x14ac:dyDescent="0.2">
      <c r="A45" s="80"/>
      <c r="B45" s="348">
        <v>4</v>
      </c>
      <c r="C45" s="349" t="s">
        <v>15</v>
      </c>
      <c r="D45" s="464"/>
      <c r="E45" s="465"/>
      <c r="F45" s="364"/>
      <c r="G45" s="364"/>
      <c r="H45" s="464"/>
      <c r="I45" s="466"/>
      <c r="J45" s="338"/>
      <c r="K45" s="365"/>
      <c r="L45" s="366"/>
      <c r="M45" s="470"/>
      <c r="N45" s="466"/>
      <c r="O45" s="10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row>
    <row r="46" spans="1:157" s="355" customFormat="1" ht="39.6" customHeight="1" x14ac:dyDescent="0.2">
      <c r="A46" s="65"/>
      <c r="B46" s="102">
        <v>4.0999999999999996</v>
      </c>
      <c r="C46" s="367" t="s">
        <v>16</v>
      </c>
      <c r="D46" s="59"/>
      <c r="E46" s="234">
        <v>0</v>
      </c>
      <c r="F46" s="368"/>
      <c r="G46" s="234">
        <v>0</v>
      </c>
      <c r="H46" s="59"/>
      <c r="I46" s="236">
        <v>0</v>
      </c>
      <c r="J46" s="338"/>
      <c r="K46" s="354">
        <f>(E46+G46+I46)/($D$35+$F$35+$H$35)</f>
        <v>0</v>
      </c>
      <c r="L46" s="65"/>
      <c r="M46" s="369"/>
      <c r="N46" s="236">
        <v>0</v>
      </c>
      <c r="O46" s="334"/>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row>
    <row r="47" spans="1:157" s="355" customFormat="1" ht="34.9" customHeight="1" x14ac:dyDescent="0.2">
      <c r="A47" s="65"/>
      <c r="B47" s="102">
        <v>4.2</v>
      </c>
      <c r="C47" s="352" t="s">
        <v>17</v>
      </c>
      <c r="D47" s="114"/>
      <c r="E47" s="234">
        <v>0</v>
      </c>
      <c r="F47" s="370"/>
      <c r="G47" s="234">
        <v>0</v>
      </c>
      <c r="H47" s="114"/>
      <c r="I47" s="236">
        <v>0</v>
      </c>
      <c r="J47" s="338"/>
      <c r="K47" s="354">
        <f t="shared" ref="K47:K52" si="1">(E47+G47+I47)/($D$35+$F$35+$H$35)</f>
        <v>0</v>
      </c>
      <c r="L47" s="65"/>
      <c r="M47" s="1"/>
      <c r="N47" s="236">
        <v>0</v>
      </c>
      <c r="O47" s="334"/>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row>
    <row r="48" spans="1:157" s="355" customFormat="1" ht="34.9" customHeight="1" x14ac:dyDescent="0.2">
      <c r="A48" s="65"/>
      <c r="B48" s="102">
        <v>4.3</v>
      </c>
      <c r="C48" s="352" t="s">
        <v>90</v>
      </c>
      <c r="D48" s="114"/>
      <c r="E48" s="234">
        <v>0</v>
      </c>
      <c r="F48" s="370"/>
      <c r="G48" s="234">
        <v>0</v>
      </c>
      <c r="H48" s="114"/>
      <c r="I48" s="236">
        <v>0</v>
      </c>
      <c r="J48" s="338"/>
      <c r="K48" s="354">
        <f t="shared" si="1"/>
        <v>0</v>
      </c>
      <c r="L48" s="65"/>
      <c r="M48" s="1"/>
      <c r="N48" s="236">
        <v>0</v>
      </c>
      <c r="O48" s="334"/>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row>
    <row r="49" spans="1:153" s="355" customFormat="1" ht="34.9" customHeight="1" x14ac:dyDescent="0.2">
      <c r="A49" s="65"/>
      <c r="B49" s="102">
        <v>4.4000000000000004</v>
      </c>
      <c r="C49" s="352" t="s">
        <v>36</v>
      </c>
      <c r="D49" s="114"/>
      <c r="E49" s="234">
        <v>0</v>
      </c>
      <c r="F49" s="370"/>
      <c r="G49" s="234">
        <v>0</v>
      </c>
      <c r="H49" s="114"/>
      <c r="I49" s="236">
        <v>0</v>
      </c>
      <c r="J49" s="338"/>
      <c r="K49" s="354">
        <f t="shared" si="1"/>
        <v>0</v>
      </c>
      <c r="L49" s="65"/>
      <c r="M49" s="1"/>
      <c r="N49" s="236">
        <v>0</v>
      </c>
      <c r="O49" s="334"/>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row>
    <row r="50" spans="1:153" s="355" customFormat="1" ht="34.9" customHeight="1" x14ac:dyDescent="0.2">
      <c r="A50" s="65"/>
      <c r="B50" s="102">
        <v>4.5</v>
      </c>
      <c r="C50" s="352" t="s">
        <v>34</v>
      </c>
      <c r="D50" s="114"/>
      <c r="E50" s="234">
        <v>0</v>
      </c>
      <c r="F50" s="370"/>
      <c r="G50" s="234">
        <v>0</v>
      </c>
      <c r="H50" s="114"/>
      <c r="I50" s="236">
        <v>0</v>
      </c>
      <c r="J50" s="338"/>
      <c r="K50" s="354">
        <f t="shared" si="1"/>
        <v>0</v>
      </c>
      <c r="L50" s="65"/>
      <c r="M50" s="1"/>
      <c r="N50" s="236">
        <v>0</v>
      </c>
      <c r="O50" s="334"/>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row>
    <row r="51" spans="1:153" s="355" customFormat="1" ht="34.9" customHeight="1" x14ac:dyDescent="0.2">
      <c r="A51" s="65"/>
      <c r="B51" s="102">
        <v>4.5999999999999996</v>
      </c>
      <c r="C51" s="352" t="s">
        <v>35</v>
      </c>
      <c r="D51" s="114"/>
      <c r="E51" s="234">
        <v>0</v>
      </c>
      <c r="F51" s="370"/>
      <c r="G51" s="234">
        <v>0</v>
      </c>
      <c r="H51" s="114"/>
      <c r="I51" s="236">
        <v>0</v>
      </c>
      <c r="J51" s="338"/>
      <c r="K51" s="354">
        <f t="shared" si="1"/>
        <v>0</v>
      </c>
      <c r="L51" s="65"/>
      <c r="M51" s="1"/>
      <c r="N51" s="236">
        <v>0</v>
      </c>
      <c r="O51" s="334"/>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row>
    <row r="52" spans="1:153" s="355" customFormat="1" ht="34.9" customHeight="1" x14ac:dyDescent="0.2">
      <c r="A52" s="65"/>
      <c r="B52" s="102">
        <v>4.7</v>
      </c>
      <c r="C52" s="352" t="s">
        <v>18</v>
      </c>
      <c r="D52" s="114"/>
      <c r="E52" s="234">
        <v>0</v>
      </c>
      <c r="F52" s="370"/>
      <c r="G52" s="234">
        <v>0</v>
      </c>
      <c r="H52" s="114"/>
      <c r="I52" s="236">
        <v>0</v>
      </c>
      <c r="J52" s="338"/>
      <c r="K52" s="354">
        <f t="shared" si="1"/>
        <v>0</v>
      </c>
      <c r="L52" s="65"/>
      <c r="M52" s="1"/>
      <c r="N52" s="236">
        <v>0</v>
      </c>
      <c r="O52" s="334"/>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row>
    <row r="53" spans="1:153" s="355" customFormat="1" ht="34.9" customHeight="1" x14ac:dyDescent="0.2">
      <c r="A53" s="65"/>
      <c r="B53" s="102">
        <v>4.8</v>
      </c>
      <c r="C53" s="371" t="s">
        <v>45</v>
      </c>
      <c r="D53" s="114"/>
      <c r="E53" s="372">
        <f>SUM(E46:E52)</f>
        <v>0</v>
      </c>
      <c r="F53" s="370"/>
      <c r="G53" s="372">
        <f>SUM(G46:G52)</f>
        <v>0</v>
      </c>
      <c r="H53" s="114"/>
      <c r="I53" s="373">
        <f>SUM(I46:I52)</f>
        <v>0</v>
      </c>
      <c r="J53" s="338"/>
      <c r="K53" s="362">
        <f>SUM(K46:K52)</f>
        <v>0</v>
      </c>
      <c r="L53" s="65"/>
      <c r="M53" s="1"/>
      <c r="N53" s="373">
        <f>SUM(N46:N52)</f>
        <v>0</v>
      </c>
      <c r="O53" s="334"/>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row>
    <row r="54" spans="1:153" s="355" customFormat="1" ht="34.9" customHeight="1" thickBot="1" x14ac:dyDescent="0.25">
      <c r="A54" s="65"/>
      <c r="B54" s="102">
        <v>4.9000000000000004</v>
      </c>
      <c r="C54" s="374" t="s">
        <v>44</v>
      </c>
      <c r="D54" s="375"/>
      <c r="E54" s="376">
        <f>D44-E53</f>
        <v>0</v>
      </c>
      <c r="F54" s="377"/>
      <c r="G54" s="376">
        <f>F44-G53</f>
        <v>0</v>
      </c>
      <c r="H54" s="375"/>
      <c r="I54" s="378">
        <f>H44-I53</f>
        <v>0</v>
      </c>
      <c r="J54" s="338"/>
      <c r="K54" s="379">
        <f>K44-K53</f>
        <v>0</v>
      </c>
      <c r="L54" s="65"/>
      <c r="M54" s="380"/>
      <c r="N54" s="378">
        <f>M44-N53</f>
        <v>0</v>
      </c>
      <c r="O54" s="334"/>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row>
    <row r="55" spans="1:153" s="386" customFormat="1" ht="16.5" customHeight="1" thickBot="1" x14ac:dyDescent="0.25">
      <c r="A55" s="80"/>
      <c r="B55" s="381"/>
      <c r="C55" s="467"/>
      <c r="D55" s="467"/>
      <c r="E55" s="467"/>
      <c r="F55" s="467"/>
      <c r="G55" s="467"/>
      <c r="H55" s="467"/>
      <c r="I55" s="467"/>
      <c r="J55" s="382"/>
      <c r="K55" s="383"/>
      <c r="L55" s="384"/>
      <c r="M55" s="469"/>
      <c r="N55" s="469"/>
      <c r="O55" s="385"/>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row>
    <row r="56" spans="1:153" s="179" customFormat="1" ht="13.5" customHeight="1" x14ac:dyDescent="0.2">
      <c r="A56" s="174"/>
      <c r="B56" s="387"/>
      <c r="C56" s="387"/>
      <c r="D56" s="387"/>
      <c r="E56" s="387"/>
      <c r="F56" s="387"/>
      <c r="G56" s="387"/>
      <c r="H56" s="387"/>
      <c r="I56" s="387"/>
      <c r="J56" s="387"/>
      <c r="K56" s="387"/>
      <c r="L56" s="65"/>
      <c r="M56" s="387"/>
      <c r="N56" s="387"/>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c r="DA56" s="174"/>
      <c r="DB56" s="174"/>
      <c r="DC56" s="174"/>
      <c r="DD56" s="174"/>
      <c r="DE56" s="174"/>
      <c r="DF56" s="174"/>
      <c r="DG56" s="174"/>
      <c r="DH56" s="174"/>
      <c r="DI56" s="174"/>
      <c r="DJ56" s="174"/>
      <c r="DK56" s="174"/>
      <c r="DL56" s="174"/>
      <c r="DM56" s="174"/>
      <c r="DN56" s="174"/>
      <c r="DO56" s="174"/>
      <c r="DP56" s="174"/>
      <c r="DQ56" s="174"/>
      <c r="DR56" s="174"/>
      <c r="DS56" s="174"/>
      <c r="DT56" s="174"/>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row>
    <row r="57" spans="1:153" ht="13.5" customHeight="1" x14ac:dyDescent="0.2"/>
    <row r="58" spans="1:153" s="3" customFormat="1" ht="16.5" x14ac:dyDescent="0.2">
      <c r="A58" s="65"/>
      <c r="B58" s="182"/>
      <c r="C58" s="468"/>
      <c r="D58" s="468"/>
      <c r="E58" s="468"/>
      <c r="F58" s="468"/>
      <c r="G58" s="468"/>
      <c r="H58" s="468"/>
      <c r="I58" s="468"/>
      <c r="L58" s="65"/>
      <c r="N58" s="184"/>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row>
    <row r="59" spans="1:153" ht="13.5" customHeight="1" x14ac:dyDescent="0.2">
      <c r="E59" s="185"/>
      <c r="F59" s="185"/>
      <c r="G59" s="185"/>
      <c r="I59" s="185"/>
      <c r="N59" s="185"/>
    </row>
    <row r="60" spans="1:153" s="3" customFormat="1" ht="13.5" customHeight="1" x14ac:dyDescent="0.2">
      <c r="A60" s="65"/>
      <c r="B60" s="182"/>
      <c r="E60" s="184"/>
      <c r="F60" s="184"/>
      <c r="G60" s="184"/>
      <c r="I60" s="184"/>
      <c r="L60" s="65"/>
      <c r="N60" s="184"/>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row>
    <row r="61" spans="1:153" ht="13.5" customHeight="1" x14ac:dyDescent="0.2">
      <c r="E61" s="185"/>
      <c r="F61" s="185"/>
      <c r="G61" s="185"/>
      <c r="I61" s="185"/>
      <c r="N61" s="185"/>
    </row>
    <row r="62" spans="1:153" ht="13.5" customHeight="1" x14ac:dyDescent="0.2"/>
    <row r="63" spans="1:153" ht="13.5" customHeight="1" x14ac:dyDescent="0.2">
      <c r="B63" s="387"/>
      <c r="C63" s="387"/>
      <c r="D63" s="387"/>
      <c r="E63" s="387"/>
      <c r="F63" s="387"/>
      <c r="G63" s="387"/>
      <c r="H63" s="387"/>
      <c r="I63" s="387"/>
      <c r="J63" s="387"/>
      <c r="K63" s="387"/>
      <c r="M63" s="387"/>
      <c r="N63" s="387"/>
      <c r="EN63" s="4"/>
      <c r="EO63" s="4"/>
      <c r="EP63" s="4"/>
      <c r="EQ63" s="4"/>
      <c r="ER63" s="4"/>
      <c r="ES63" s="4"/>
      <c r="ET63" s="4"/>
      <c r="EU63" s="4"/>
      <c r="EV63" s="4"/>
      <c r="EW63" s="4"/>
    </row>
    <row r="64" spans="1:153" ht="13.5" customHeight="1" x14ac:dyDescent="0.2">
      <c r="B64" s="387"/>
      <c r="C64" s="387"/>
      <c r="D64" s="387"/>
      <c r="E64" s="387"/>
      <c r="F64" s="387"/>
      <c r="G64" s="387"/>
      <c r="H64" s="387"/>
      <c r="I64" s="387"/>
      <c r="J64" s="387"/>
      <c r="K64" s="387"/>
      <c r="M64" s="387"/>
      <c r="N64" s="387"/>
      <c r="EN64" s="4"/>
      <c r="EO64" s="4"/>
      <c r="EP64" s="4"/>
      <c r="EQ64" s="4"/>
      <c r="ER64" s="4"/>
      <c r="ES64" s="4"/>
      <c r="ET64" s="4"/>
      <c r="EU64" s="4"/>
      <c r="EV64" s="4"/>
      <c r="EW64" s="4"/>
    </row>
    <row r="65" spans="2:153" ht="13.5" customHeight="1" x14ac:dyDescent="0.2">
      <c r="B65" s="387"/>
      <c r="C65" s="387"/>
      <c r="D65" s="387"/>
      <c r="E65" s="387"/>
      <c r="F65" s="387"/>
      <c r="G65" s="387"/>
      <c r="H65" s="387"/>
      <c r="I65" s="387"/>
      <c r="J65" s="387"/>
      <c r="K65" s="387"/>
      <c r="M65" s="387"/>
      <c r="N65" s="387"/>
      <c r="EN65" s="4"/>
      <c r="EO65" s="4"/>
      <c r="EP65" s="4"/>
      <c r="EQ65" s="4"/>
      <c r="ER65" s="4"/>
      <c r="ES65" s="4"/>
      <c r="ET65" s="4"/>
      <c r="EU65" s="4"/>
      <c r="EV65" s="4"/>
      <c r="EW65" s="4"/>
    </row>
    <row r="66" spans="2:153" ht="13.5" customHeight="1" x14ac:dyDescent="0.2">
      <c r="B66" s="387"/>
      <c r="C66" s="387"/>
      <c r="D66" s="387"/>
      <c r="E66" s="387"/>
      <c r="F66" s="387"/>
      <c r="G66" s="387"/>
      <c r="H66" s="387"/>
      <c r="I66" s="387"/>
      <c r="J66" s="387"/>
      <c r="K66" s="387"/>
      <c r="M66" s="387"/>
      <c r="N66" s="387"/>
      <c r="EN66" s="4"/>
      <c r="EO66" s="4"/>
      <c r="EP66" s="4"/>
      <c r="EQ66" s="4"/>
      <c r="ER66" s="4"/>
      <c r="ES66" s="4"/>
      <c r="ET66" s="4"/>
      <c r="EU66" s="4"/>
      <c r="EV66" s="4"/>
      <c r="EW66" s="4"/>
    </row>
    <row r="67" spans="2:153" ht="13.5" customHeight="1" x14ac:dyDescent="0.2">
      <c r="B67" s="387"/>
      <c r="C67" s="387"/>
      <c r="D67" s="387"/>
      <c r="E67" s="387"/>
      <c r="F67" s="387"/>
      <c r="G67" s="387"/>
      <c r="H67" s="387"/>
      <c r="I67" s="387"/>
      <c r="J67" s="387"/>
      <c r="K67" s="387"/>
      <c r="M67" s="387"/>
      <c r="N67" s="387"/>
      <c r="EN67" s="4"/>
      <c r="EO67" s="4"/>
      <c r="EP67" s="4"/>
      <c r="EQ67" s="4"/>
      <c r="ER67" s="4"/>
      <c r="ES67" s="4"/>
      <c r="ET67" s="4"/>
      <c r="EU67" s="4"/>
      <c r="EV67" s="4"/>
      <c r="EW67" s="4"/>
    </row>
    <row r="68" spans="2:153" ht="13.5" customHeight="1" x14ac:dyDescent="0.2">
      <c r="B68" s="387"/>
      <c r="C68" s="387"/>
      <c r="D68" s="387"/>
      <c r="E68" s="387"/>
      <c r="F68" s="387"/>
      <c r="G68" s="387"/>
      <c r="H68" s="387"/>
      <c r="I68" s="387"/>
      <c r="J68" s="387"/>
      <c r="K68" s="387"/>
      <c r="M68" s="387"/>
      <c r="N68" s="387"/>
      <c r="EN68" s="4"/>
      <c r="EO68" s="4"/>
      <c r="EP68" s="4"/>
      <c r="EQ68" s="4"/>
      <c r="ER68" s="4"/>
      <c r="ES68" s="4"/>
      <c r="ET68" s="4"/>
      <c r="EU68" s="4"/>
      <c r="EV68" s="4"/>
      <c r="EW68" s="4"/>
    </row>
    <row r="69" spans="2:153" ht="13.5" customHeight="1" x14ac:dyDescent="0.2">
      <c r="B69" s="387"/>
      <c r="C69" s="387"/>
      <c r="D69" s="387"/>
      <c r="E69" s="387"/>
      <c r="F69" s="387"/>
      <c r="G69" s="387"/>
      <c r="H69" s="387"/>
      <c r="I69" s="387"/>
      <c r="J69" s="387"/>
      <c r="K69" s="387"/>
      <c r="M69" s="387"/>
      <c r="N69" s="387"/>
      <c r="EN69" s="4"/>
      <c r="EO69" s="4"/>
      <c r="EP69" s="4"/>
      <c r="EQ69" s="4"/>
      <c r="ER69" s="4"/>
      <c r="ES69" s="4"/>
      <c r="ET69" s="4"/>
      <c r="EU69" s="4"/>
      <c r="EV69" s="4"/>
      <c r="EW69" s="4"/>
    </row>
    <row r="70" spans="2:153" ht="13.5" customHeight="1" x14ac:dyDescent="0.2">
      <c r="B70" s="387"/>
      <c r="C70" s="387"/>
      <c r="D70" s="387"/>
      <c r="E70" s="387"/>
      <c r="F70" s="387"/>
      <c r="G70" s="387"/>
      <c r="H70" s="387"/>
      <c r="I70" s="387"/>
      <c r="J70" s="387"/>
      <c r="K70" s="387"/>
      <c r="M70" s="387"/>
      <c r="N70" s="387"/>
      <c r="EN70" s="4"/>
      <c r="EO70" s="4"/>
      <c r="EP70" s="4"/>
      <c r="EQ70" s="4"/>
      <c r="ER70" s="4"/>
      <c r="ES70" s="4"/>
      <c r="ET70" s="4"/>
      <c r="EU70" s="4"/>
      <c r="EV70" s="4"/>
      <c r="EW70" s="4"/>
    </row>
    <row r="71" spans="2:153" ht="13.5" customHeight="1" x14ac:dyDescent="0.2">
      <c r="B71" s="387"/>
      <c r="C71" s="387"/>
      <c r="D71" s="387"/>
      <c r="E71" s="387"/>
      <c r="F71" s="387"/>
      <c r="G71" s="387"/>
      <c r="H71" s="387"/>
      <c r="I71" s="387"/>
      <c r="J71" s="387"/>
      <c r="K71" s="387"/>
      <c r="M71" s="387"/>
      <c r="N71" s="387"/>
      <c r="EN71" s="4"/>
      <c r="EO71" s="4"/>
      <c r="EP71" s="4"/>
      <c r="EQ71" s="4"/>
      <c r="ER71" s="4"/>
      <c r="ES71" s="4"/>
      <c r="ET71" s="4"/>
      <c r="EU71" s="4"/>
      <c r="EV71" s="4"/>
      <c r="EW71" s="4"/>
    </row>
    <row r="72" spans="2:153" ht="13.5" customHeight="1" x14ac:dyDescent="0.2"/>
    <row r="73" spans="2:153" ht="13.5" customHeight="1" x14ac:dyDescent="0.2"/>
    <row r="74" spans="2:153" ht="13.5" customHeight="1" x14ac:dyDescent="0.2"/>
    <row r="75" spans="2:153" ht="13.5" customHeight="1" x14ac:dyDescent="0.2"/>
    <row r="76" spans="2:153" ht="13.5" customHeight="1" x14ac:dyDescent="0.2"/>
    <row r="77" spans="2:153" ht="13.5" customHeight="1" x14ac:dyDescent="0.2"/>
    <row r="78" spans="2:153" ht="13.5" customHeight="1" x14ac:dyDescent="0.2"/>
    <row r="79" spans="2:153" ht="13.5" customHeight="1" x14ac:dyDescent="0.2"/>
    <row r="80" spans="2:153" ht="13.5" customHeight="1" x14ac:dyDescent="0.2"/>
    <row r="81" ht="13.5" customHeight="1" x14ac:dyDescent="0.2"/>
    <row r="82" ht="13.5" customHeight="1" x14ac:dyDescent="0.2"/>
  </sheetData>
  <sheetProtection algorithmName="SHA-512" hashValue="/t0s7gSejVzF327tTwFuVRt/EN9cF1jEeftrz5A/FEch0SNbESeVM567Q7QVZe3yW34e6LOETU+FaUTHisJMWw==" saltValue="uZsL8WzrPzCyFthYpN5MAw==" spinCount="100000" sheet="1" selectLockedCells="1"/>
  <mergeCells count="27">
    <mergeCell ref="D37:E37"/>
    <mergeCell ref="H34:I34"/>
    <mergeCell ref="F34:G34"/>
    <mergeCell ref="D34:E34"/>
    <mergeCell ref="C32:I32"/>
    <mergeCell ref="K34:K35"/>
    <mergeCell ref="H37:I37"/>
    <mergeCell ref="M34:N35"/>
    <mergeCell ref="M32:N32"/>
    <mergeCell ref="M37:N37"/>
    <mergeCell ref="D45:E45"/>
    <mergeCell ref="H45:I45"/>
    <mergeCell ref="C55:I55"/>
    <mergeCell ref="C58:I58"/>
    <mergeCell ref="M55:N55"/>
    <mergeCell ref="M45:N45"/>
    <mergeCell ref="C2:J2"/>
    <mergeCell ref="D17:F17"/>
    <mergeCell ref="D18:F18"/>
    <mergeCell ref="D19:F19"/>
    <mergeCell ref="D8:E8"/>
    <mergeCell ref="D20:F20"/>
    <mergeCell ref="D21:F21"/>
    <mergeCell ref="D23:F23"/>
    <mergeCell ref="D25:F25"/>
    <mergeCell ref="C11:I12"/>
    <mergeCell ref="D16:F16"/>
  </mergeCells>
  <pageMargins left="0.51181102362204722" right="0.51181102362204722" top="0.78740157480314965" bottom="0.78740157480314965" header="0.31496062992125984" footer="0.31496062992125984"/>
  <pageSetup paperSize="9" scale="47" orientation="landscape" r:id="rId1"/>
  <headerFooter>
    <oddHeader>&amp;L&amp;9Berechnung Ausfallentschädigung&amp;C&amp;9Modell Entgangene Einnahmen&amp;R&amp;9Fachstelle Kultur Kanton Zürich</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111"/>
  <sheetViews>
    <sheetView zoomScale="80" zoomScaleNormal="80" workbookViewId="0">
      <selection activeCell="F20" sqref="F20"/>
    </sheetView>
  </sheetViews>
  <sheetFormatPr baseColWidth="10" defaultColWidth="11.5703125" defaultRowHeight="12" x14ac:dyDescent="0.2"/>
  <cols>
    <col min="1" max="1" width="5.7109375" style="65" customWidth="1"/>
    <col min="2" max="2" width="5.28515625" style="66" bestFit="1" customWidth="1"/>
    <col min="3" max="3" width="21.5703125" style="67" customWidth="1"/>
    <col min="4" max="4" width="16.85546875" style="4" customWidth="1"/>
    <col min="5" max="5" width="17.28515625" style="4" customWidth="1"/>
    <col min="6" max="8" width="16.85546875" style="4" customWidth="1"/>
    <col min="9" max="9" width="58" style="4" customWidth="1"/>
    <col min="10" max="10" width="3.85546875" style="3" customWidth="1"/>
    <col min="11" max="11" width="7.7109375" style="4" customWidth="1"/>
    <col min="12" max="12" width="22" style="4" customWidth="1"/>
    <col min="13" max="13" width="21.85546875" style="4" customWidth="1"/>
    <col min="14" max="14" width="33.140625" style="4" customWidth="1"/>
    <col min="15" max="15" width="55" style="4" customWidth="1"/>
    <col min="16" max="16" width="11.5703125" style="65"/>
    <col min="17" max="17" width="13.7109375" style="65" customWidth="1"/>
    <col min="18" max="151" width="11.5703125" style="65"/>
    <col min="152" max="16384" width="11.5703125" style="4"/>
  </cols>
  <sheetData>
    <row r="1" spans="1:153" x14ac:dyDescent="0.2">
      <c r="C1" s="4"/>
      <c r="J1" s="4"/>
      <c r="L1" s="65"/>
      <c r="O1" s="65"/>
      <c r="EV1" s="65"/>
      <c r="EW1" s="65"/>
    </row>
    <row r="2" spans="1:153" ht="20.25" x14ac:dyDescent="0.2">
      <c r="C2" s="462" t="s">
        <v>121</v>
      </c>
      <c r="D2" s="462"/>
      <c r="E2" s="462"/>
      <c r="F2" s="462"/>
      <c r="G2" s="462"/>
      <c r="H2" s="462"/>
      <c r="I2" s="462"/>
      <c r="J2" s="462"/>
      <c r="L2" s="65"/>
      <c r="O2" s="65"/>
      <c r="EV2" s="65"/>
      <c r="EW2" s="65"/>
    </row>
    <row r="3" spans="1:153" ht="15" x14ac:dyDescent="0.2">
      <c r="C3" s="229" t="s">
        <v>138</v>
      </c>
      <c r="J3" s="4"/>
      <c r="L3" s="65"/>
      <c r="O3" s="65"/>
      <c r="EV3" s="65"/>
      <c r="EW3" s="65"/>
    </row>
    <row r="4" spans="1:153" ht="14.25" x14ac:dyDescent="0.2">
      <c r="C4" s="230" t="str">
        <f>'Hauptberechnung durch KF'!B4</f>
        <v>Version 1.2 / 2021.01.05</v>
      </c>
      <c r="J4" s="4"/>
      <c r="L4" s="65"/>
      <c r="O4" s="65"/>
      <c r="EV4" s="65"/>
      <c r="EW4" s="65"/>
    </row>
    <row r="5" spans="1:153" ht="14.25" x14ac:dyDescent="0.2">
      <c r="C5" s="230"/>
      <c r="J5" s="4"/>
      <c r="L5" s="65"/>
      <c r="O5" s="65"/>
      <c r="EV5" s="65"/>
      <c r="EW5" s="65"/>
    </row>
    <row r="6" spans="1:153" s="325" customFormat="1" ht="20.100000000000001" customHeight="1" x14ac:dyDescent="0.2">
      <c r="A6" s="146"/>
      <c r="B6" s="322"/>
      <c r="C6" s="231" t="s">
        <v>123</v>
      </c>
      <c r="D6" s="323"/>
      <c r="E6" s="323"/>
      <c r="F6" s="323"/>
      <c r="G6" s="323"/>
      <c r="H6" s="323"/>
      <c r="I6" s="323"/>
      <c r="J6" s="323"/>
      <c r="K6" s="323"/>
      <c r="L6" s="323"/>
      <c r="M6" s="323"/>
      <c r="N6" s="323"/>
      <c r="O6" s="324"/>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row>
    <row r="7" spans="1:153" ht="15" thickBot="1" x14ac:dyDescent="0.25">
      <c r="C7" s="230"/>
      <c r="J7" s="4"/>
      <c r="L7" s="65"/>
      <c r="O7" s="65"/>
      <c r="EV7" s="65"/>
      <c r="EW7" s="65"/>
    </row>
    <row r="8" spans="1:153" ht="71.25" customHeight="1" thickBot="1" x14ac:dyDescent="0.25">
      <c r="C8" s="489" t="s">
        <v>136</v>
      </c>
      <c r="D8" s="490"/>
      <c r="E8" s="491" t="s">
        <v>135</v>
      </c>
      <c r="F8" s="492"/>
      <c r="J8" s="4"/>
      <c r="L8" s="65"/>
      <c r="O8" s="65"/>
      <c r="EV8" s="65"/>
      <c r="EW8" s="65"/>
    </row>
    <row r="9" spans="1:153" ht="14.25" x14ac:dyDescent="0.2">
      <c r="C9" s="230"/>
      <c r="J9" s="4"/>
      <c r="L9" s="65"/>
      <c r="O9" s="65"/>
      <c r="EV9" s="65"/>
      <c r="EW9" s="65"/>
    </row>
    <row r="10" spans="1:153" ht="14.25" x14ac:dyDescent="0.2">
      <c r="C10" s="230"/>
      <c r="J10" s="4"/>
      <c r="L10" s="65"/>
      <c r="O10" s="65"/>
      <c r="EV10" s="65"/>
      <c r="EW10" s="65"/>
    </row>
    <row r="11" spans="1:153" ht="14.25" customHeight="1" x14ac:dyDescent="0.2">
      <c r="C11" s="456" t="s">
        <v>115</v>
      </c>
      <c r="D11" s="457"/>
      <c r="E11" s="457"/>
      <c r="F11" s="457"/>
      <c r="G11" s="457"/>
      <c r="H11" s="457"/>
      <c r="I11" s="458"/>
      <c r="J11" s="4"/>
      <c r="L11" s="65"/>
      <c r="O11" s="65"/>
      <c r="EV11" s="65"/>
      <c r="EW11" s="65"/>
    </row>
    <row r="12" spans="1:153" ht="24" customHeight="1" x14ac:dyDescent="0.2">
      <c r="C12" s="459"/>
      <c r="D12" s="460"/>
      <c r="E12" s="460"/>
      <c r="F12" s="460"/>
      <c r="G12" s="460"/>
      <c r="H12" s="460"/>
      <c r="I12" s="461"/>
      <c r="J12" s="4"/>
      <c r="L12" s="65"/>
      <c r="O12" s="65"/>
      <c r="EV12" s="65"/>
      <c r="EW12" s="65"/>
    </row>
    <row r="13" spans="1:153" ht="14.25" x14ac:dyDescent="0.2">
      <c r="C13" s="230"/>
      <c r="J13" s="4"/>
      <c r="L13" s="65"/>
      <c r="O13" s="65"/>
      <c r="EV13" s="65"/>
      <c r="EW13" s="65"/>
    </row>
    <row r="14" spans="1:153" s="325" customFormat="1" ht="20.100000000000001" customHeight="1" x14ac:dyDescent="0.2">
      <c r="A14" s="146"/>
      <c r="B14" s="326"/>
      <c r="C14" s="232" t="s">
        <v>139</v>
      </c>
      <c r="D14" s="327"/>
      <c r="E14" s="327"/>
      <c r="F14" s="327"/>
      <c r="G14" s="327"/>
      <c r="H14" s="327"/>
      <c r="I14" s="327"/>
      <c r="J14" s="327"/>
      <c r="K14" s="327"/>
      <c r="L14" s="327"/>
      <c r="M14" s="327"/>
      <c r="N14" s="327"/>
      <c r="O14" s="328"/>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row>
    <row r="15" spans="1:153" ht="12.75" thickBot="1" x14ac:dyDescent="0.25"/>
    <row r="16" spans="1:153" s="72" customFormat="1" ht="16.5" thickBot="1" x14ac:dyDescent="0.3">
      <c r="A16" s="68"/>
      <c r="B16" s="69"/>
      <c r="C16" s="70"/>
      <c r="D16" s="70"/>
      <c r="E16" s="70"/>
      <c r="F16" s="70"/>
      <c r="G16" s="70"/>
      <c r="H16" s="70"/>
      <c r="I16" s="70"/>
      <c r="J16" s="71"/>
    </row>
    <row r="17" spans="1:151" ht="33.75" customHeight="1" thickBot="1" x14ac:dyDescent="0.25">
      <c r="B17" s="76"/>
      <c r="C17" s="503" t="s">
        <v>1</v>
      </c>
      <c r="D17" s="504"/>
      <c r="E17" s="504"/>
      <c r="F17" s="504"/>
      <c r="G17" s="504"/>
      <c r="H17" s="504"/>
      <c r="I17" s="505"/>
      <c r="J17" s="78"/>
      <c r="K17" s="79"/>
      <c r="L17" s="495" t="s">
        <v>140</v>
      </c>
      <c r="M17" s="496"/>
      <c r="N17" s="496"/>
      <c r="O17" s="497"/>
      <c r="ER17" s="4"/>
      <c r="ES17" s="4"/>
      <c r="ET17" s="4"/>
      <c r="EU17" s="4"/>
    </row>
    <row r="18" spans="1:151" s="84" customFormat="1" ht="34.15" customHeight="1" thickBot="1" x14ac:dyDescent="0.25">
      <c r="A18" s="80"/>
      <c r="B18" s="81"/>
      <c r="C18" s="484" t="s">
        <v>2</v>
      </c>
      <c r="D18" s="570"/>
      <c r="E18" s="570"/>
      <c r="F18" s="570"/>
      <c r="G18" s="570"/>
      <c r="H18" s="570"/>
      <c r="I18" s="485"/>
      <c r="J18" s="82"/>
      <c r="K18" s="83"/>
      <c r="L18" s="571" t="s">
        <v>46</v>
      </c>
      <c r="M18" s="572"/>
      <c r="N18" s="572"/>
      <c r="O18" s="573"/>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row>
    <row r="19" spans="1:151" s="202" customFormat="1" ht="14.25" customHeight="1" thickBot="1" x14ac:dyDescent="0.25">
      <c r="A19" s="195"/>
      <c r="B19" s="196"/>
      <c r="C19" s="197"/>
      <c r="D19" s="197"/>
      <c r="E19" s="197"/>
      <c r="F19" s="197" t="s">
        <v>108</v>
      </c>
      <c r="G19" s="197" t="s">
        <v>109</v>
      </c>
      <c r="H19" s="197"/>
      <c r="I19" s="197"/>
      <c r="J19" s="198"/>
      <c r="K19" s="199"/>
      <c r="L19" s="200"/>
      <c r="M19" s="197"/>
      <c r="N19" s="197"/>
      <c r="O19" s="201"/>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5"/>
      <c r="DU19" s="195"/>
      <c r="DV19" s="195"/>
      <c r="DW19" s="195"/>
      <c r="DX19" s="195"/>
      <c r="DY19" s="195"/>
      <c r="DZ19" s="195"/>
      <c r="EA19" s="195"/>
      <c r="EB19" s="195"/>
      <c r="EC19" s="195"/>
      <c r="ED19" s="195"/>
      <c r="EE19" s="195"/>
      <c r="EF19" s="195"/>
      <c r="EG19" s="195"/>
      <c r="EH19" s="195"/>
      <c r="EI19" s="195"/>
      <c r="EJ19" s="195"/>
      <c r="EK19" s="195"/>
      <c r="EL19" s="195"/>
      <c r="EM19" s="195"/>
    </row>
    <row r="20" spans="1:151" s="212" customFormat="1" ht="34.15" customHeight="1" x14ac:dyDescent="0.2">
      <c r="A20" s="203"/>
      <c r="B20" s="204"/>
      <c r="C20" s="581" t="s">
        <v>110</v>
      </c>
      <c r="D20" s="582"/>
      <c r="E20" s="582"/>
      <c r="F20" s="239"/>
      <c r="G20" s="239"/>
      <c r="H20" s="205"/>
      <c r="I20" s="206"/>
      <c r="J20" s="207"/>
      <c r="K20" s="208"/>
      <c r="L20" s="209"/>
      <c r="M20" s="210"/>
      <c r="N20" s="210"/>
      <c r="O20" s="211"/>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row>
    <row r="21" spans="1:151" s="217" customFormat="1" ht="47.25" customHeight="1" x14ac:dyDescent="0.2">
      <c r="A21" s="203"/>
      <c r="B21" s="213"/>
      <c r="C21" s="583" t="s">
        <v>111</v>
      </c>
      <c r="D21" s="584"/>
      <c r="E21" s="584"/>
      <c r="F21" s="584"/>
      <c r="G21" s="584"/>
      <c r="H21" s="584"/>
      <c r="I21" s="585"/>
      <c r="J21" s="207"/>
      <c r="K21" s="208"/>
      <c r="L21" s="214"/>
      <c r="M21" s="215"/>
      <c r="N21" s="215"/>
      <c r="O21" s="216"/>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row>
    <row r="22" spans="1:151" s="89" customFormat="1" ht="45" customHeight="1" x14ac:dyDescent="0.2">
      <c r="A22" s="74"/>
      <c r="B22" s="75"/>
      <c r="C22" s="85" t="s">
        <v>76</v>
      </c>
      <c r="D22" s="86" t="s">
        <v>107</v>
      </c>
      <c r="E22" s="86" t="s">
        <v>77</v>
      </c>
      <c r="F22" s="86" t="s">
        <v>78</v>
      </c>
      <c r="G22" s="218" t="s">
        <v>79</v>
      </c>
      <c r="H22" s="16"/>
      <c r="I22" s="64"/>
      <c r="J22" s="87"/>
      <c r="K22" s="74"/>
      <c r="L22" s="47"/>
      <c r="M22" s="46"/>
      <c r="N22" s="46"/>
      <c r="O22" s="48"/>
      <c r="P22" s="74"/>
      <c r="Q22" s="88"/>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row>
    <row r="23" spans="1:151" s="89" customFormat="1" ht="60.75" customHeight="1" thickBot="1" x14ac:dyDescent="0.25">
      <c r="A23" s="74"/>
      <c r="B23" s="75">
        <v>0.1</v>
      </c>
      <c r="C23" s="90" t="s">
        <v>82</v>
      </c>
      <c r="D23" s="240" t="s">
        <v>80</v>
      </c>
      <c r="E23" s="241" t="s">
        <v>80</v>
      </c>
      <c r="F23" s="240" t="s">
        <v>80</v>
      </c>
      <c r="G23" s="240" t="s">
        <v>80</v>
      </c>
      <c r="H23" s="512" t="s">
        <v>117</v>
      </c>
      <c r="I23" s="513"/>
      <c r="J23" s="87"/>
      <c r="K23" s="74"/>
      <c r="L23" s="91" t="s">
        <v>80</v>
      </c>
      <c r="M23" s="92" t="s">
        <v>81</v>
      </c>
      <c r="N23" s="56"/>
      <c r="O23" s="57"/>
      <c r="P23" s="74"/>
      <c r="Q23" s="88"/>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row>
    <row r="24" spans="1:151" s="97" customFormat="1" ht="7.5" customHeight="1" thickBot="1" x14ac:dyDescent="0.25">
      <c r="A24" s="74"/>
      <c r="B24" s="93"/>
      <c r="C24" s="94"/>
      <c r="D24" s="95"/>
      <c r="E24" s="95"/>
      <c r="F24" s="95"/>
      <c r="G24" s="95"/>
      <c r="H24" s="16"/>
      <c r="I24" s="96"/>
      <c r="J24" s="87"/>
      <c r="K24" s="74"/>
      <c r="L24" s="61"/>
      <c r="M24" s="62"/>
      <c r="N24" s="62"/>
      <c r="O24" s="63"/>
      <c r="P24" s="74"/>
      <c r="Q24" s="88"/>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row>
    <row r="25" spans="1:151" s="101" customFormat="1" ht="17.25" customHeight="1" x14ac:dyDescent="0.2">
      <c r="A25" s="80"/>
      <c r="B25" s="98">
        <v>1</v>
      </c>
      <c r="C25" s="527" t="s">
        <v>5</v>
      </c>
      <c r="D25" s="528"/>
      <c r="E25" s="528"/>
      <c r="F25" s="528"/>
      <c r="G25" s="502"/>
      <c r="H25" s="502"/>
      <c r="I25" s="99"/>
      <c r="J25" s="100"/>
      <c r="K25" s="80"/>
      <c r="L25" s="481"/>
      <c r="M25" s="498"/>
      <c r="N25" s="498"/>
      <c r="O25" s="482"/>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row>
    <row r="26" spans="1:151" s="89" customFormat="1" ht="75" customHeight="1" x14ac:dyDescent="0.2">
      <c r="A26" s="74"/>
      <c r="B26" s="102"/>
      <c r="C26" s="103"/>
      <c r="D26" s="104" t="s">
        <v>87</v>
      </c>
      <c r="E26" s="105" t="s">
        <v>83</v>
      </c>
      <c r="F26" s="106"/>
      <c r="G26" s="55" t="s">
        <v>5</v>
      </c>
      <c r="H26" s="55" t="s">
        <v>89</v>
      </c>
      <c r="I26" s="107" t="s">
        <v>40</v>
      </c>
      <c r="J26" s="87"/>
      <c r="K26" s="74"/>
      <c r="L26" s="58" t="s">
        <v>5</v>
      </c>
      <c r="M26" s="55" t="s">
        <v>89</v>
      </c>
      <c r="N26" s="55" t="s">
        <v>85</v>
      </c>
      <c r="O26" s="54" t="s">
        <v>7</v>
      </c>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row>
    <row r="27" spans="1:151" s="89" customFormat="1" ht="18" customHeight="1" x14ac:dyDescent="0.2">
      <c r="A27" s="74"/>
      <c r="B27" s="102">
        <v>1.1000000000000001</v>
      </c>
      <c r="C27" s="506" t="s">
        <v>9</v>
      </c>
      <c r="D27" s="507"/>
      <c r="E27" s="507"/>
      <c r="F27" s="509"/>
      <c r="G27" s="510"/>
      <c r="H27" s="108"/>
      <c r="I27" s="109"/>
      <c r="J27" s="87"/>
      <c r="K27" s="74"/>
      <c r="L27" s="38"/>
      <c r="M27" s="39"/>
      <c r="N27" s="227" t="s">
        <v>9</v>
      </c>
      <c r="O27" s="40"/>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row>
    <row r="28" spans="1:151" s="89" customFormat="1" ht="18" customHeight="1" x14ac:dyDescent="0.2">
      <c r="A28" s="74"/>
      <c r="B28" s="102"/>
      <c r="C28" s="110" t="s">
        <v>88</v>
      </c>
      <c r="D28" s="242">
        <v>0</v>
      </c>
      <c r="E28" s="111">
        <f>E29/30*5</f>
        <v>0</v>
      </c>
      <c r="F28" s="112"/>
      <c r="G28" s="113">
        <f>IF($D$23="Ja",$E28-D28,0)</f>
        <v>0</v>
      </c>
      <c r="H28" s="114"/>
      <c r="I28" s="244"/>
      <c r="J28" s="87"/>
      <c r="K28" s="74"/>
      <c r="L28" s="34">
        <f>G28</f>
        <v>0</v>
      </c>
      <c r="M28" s="5"/>
      <c r="N28" s="115" t="s">
        <v>22</v>
      </c>
      <c r="O28" s="116"/>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51" s="89" customFormat="1" ht="18" customHeight="1" x14ac:dyDescent="0.2">
      <c r="A29" s="74"/>
      <c r="B29" s="102"/>
      <c r="C29" s="110" t="s">
        <v>23</v>
      </c>
      <c r="D29" s="242">
        <v>0</v>
      </c>
      <c r="E29" s="541">
        <f>SUM('Kennzahlen aus den Vorjahren'!K38)</f>
        <v>0</v>
      </c>
      <c r="F29" s="117"/>
      <c r="G29" s="113">
        <f>IF($E$23="Ja",$E29-D29,0)</f>
        <v>0</v>
      </c>
      <c r="H29" s="114"/>
      <c r="I29" s="244"/>
      <c r="J29" s="87"/>
      <c r="K29" s="74"/>
      <c r="L29" s="8">
        <f t="shared" ref="L29:L56" si="0">G29</f>
        <v>0</v>
      </c>
      <c r="M29" s="5"/>
      <c r="N29" s="115" t="s">
        <v>23</v>
      </c>
      <c r="O29" s="116"/>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51" s="89" customFormat="1" ht="18" customHeight="1" x14ac:dyDescent="0.2">
      <c r="A30" s="74"/>
      <c r="B30" s="102"/>
      <c r="C30" s="110" t="s">
        <v>50</v>
      </c>
      <c r="D30" s="242">
        <v>0</v>
      </c>
      <c r="E30" s="542"/>
      <c r="F30" s="117"/>
      <c r="G30" s="113">
        <f>IF($F$23="Ja",$E29-D30,0)</f>
        <v>0</v>
      </c>
      <c r="H30" s="114"/>
      <c r="I30" s="244"/>
      <c r="J30" s="87"/>
      <c r="K30" s="74"/>
      <c r="L30" s="8">
        <f t="shared" si="0"/>
        <v>0</v>
      </c>
      <c r="M30" s="5"/>
      <c r="N30" s="115" t="s">
        <v>50</v>
      </c>
      <c r="O30" s="116"/>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51" s="89" customFormat="1" ht="18" customHeight="1" x14ac:dyDescent="0.2">
      <c r="A31" s="74"/>
      <c r="B31" s="102"/>
      <c r="C31" s="110" t="s">
        <v>51</v>
      </c>
      <c r="D31" s="242">
        <v>0</v>
      </c>
      <c r="E31" s="542"/>
      <c r="F31" s="117"/>
      <c r="G31" s="113">
        <f>IF($G$23="Ja",$E29-D31,0)</f>
        <v>0</v>
      </c>
      <c r="H31" s="114"/>
      <c r="I31" s="244"/>
      <c r="J31" s="87"/>
      <c r="K31" s="74"/>
      <c r="L31" s="8">
        <f t="shared" si="0"/>
        <v>0</v>
      </c>
      <c r="M31" s="5"/>
      <c r="N31" s="115" t="s">
        <v>51</v>
      </c>
      <c r="O31" s="116"/>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51" s="89" customFormat="1" ht="18" customHeight="1" x14ac:dyDescent="0.2">
      <c r="A32" s="74"/>
      <c r="B32" s="102">
        <v>1.2</v>
      </c>
      <c r="C32" s="506" t="s">
        <v>11</v>
      </c>
      <c r="D32" s="507"/>
      <c r="E32" s="507"/>
      <c r="F32" s="511"/>
      <c r="G32" s="508"/>
      <c r="H32" s="108"/>
      <c r="I32" s="109"/>
      <c r="J32" s="87"/>
      <c r="K32" s="74"/>
      <c r="L32" s="38"/>
      <c r="M32" s="39"/>
      <c r="N32" s="227" t="s">
        <v>11</v>
      </c>
      <c r="O32" s="40"/>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1:143" s="89" customFormat="1" ht="18" customHeight="1" x14ac:dyDescent="0.2">
      <c r="A33" s="74"/>
      <c r="B33" s="102"/>
      <c r="C33" s="110" t="s">
        <v>88</v>
      </c>
      <c r="D33" s="242">
        <v>0</v>
      </c>
      <c r="E33" s="111">
        <f>E34/30*5</f>
        <v>0</v>
      </c>
      <c r="F33" s="112"/>
      <c r="G33" s="113">
        <f>IF($D$23="Ja",$E33-D33,0)</f>
        <v>0</v>
      </c>
      <c r="H33" s="114"/>
      <c r="I33" s="244"/>
      <c r="J33" s="87"/>
      <c r="K33" s="74"/>
      <c r="L33" s="14">
        <f t="shared" si="0"/>
        <v>0</v>
      </c>
      <c r="M33" s="5"/>
      <c r="N33" s="115" t="s">
        <v>22</v>
      </c>
      <c r="O33" s="116"/>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1:143" s="89" customFormat="1" ht="18" customHeight="1" x14ac:dyDescent="0.2">
      <c r="A34" s="74"/>
      <c r="B34" s="102"/>
      <c r="C34" s="110" t="s">
        <v>23</v>
      </c>
      <c r="D34" s="242">
        <v>0</v>
      </c>
      <c r="E34" s="541">
        <f>'Kennzahlen aus den Vorjahren'!K39</f>
        <v>0</v>
      </c>
      <c r="F34" s="117"/>
      <c r="G34" s="113">
        <f>IF($E$23="Ja",$E34-D34,0)</f>
        <v>0</v>
      </c>
      <c r="H34" s="114"/>
      <c r="I34" s="244"/>
      <c r="J34" s="87"/>
      <c r="K34" s="74"/>
      <c r="L34" s="8">
        <f t="shared" si="0"/>
        <v>0</v>
      </c>
      <c r="M34" s="5"/>
      <c r="N34" s="115" t="s">
        <v>23</v>
      </c>
      <c r="O34" s="116"/>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1:143" s="89" customFormat="1" ht="18" customHeight="1" x14ac:dyDescent="0.2">
      <c r="A35" s="74"/>
      <c r="B35" s="102"/>
      <c r="C35" s="110" t="s">
        <v>50</v>
      </c>
      <c r="D35" s="242">
        <v>0</v>
      </c>
      <c r="E35" s="542"/>
      <c r="F35" s="117"/>
      <c r="G35" s="113">
        <f>IF($F$23="Ja",$E34-D35,0)</f>
        <v>0</v>
      </c>
      <c r="H35" s="114"/>
      <c r="I35" s="244"/>
      <c r="J35" s="87"/>
      <c r="K35" s="74"/>
      <c r="L35" s="8">
        <f t="shared" si="0"/>
        <v>0</v>
      </c>
      <c r="M35" s="5"/>
      <c r="N35" s="115" t="s">
        <v>50</v>
      </c>
      <c r="O35" s="116"/>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1:143" s="89" customFormat="1" ht="18" customHeight="1" x14ac:dyDescent="0.2">
      <c r="A36" s="74"/>
      <c r="B36" s="102"/>
      <c r="C36" s="110" t="s">
        <v>51</v>
      </c>
      <c r="D36" s="242">
        <v>0</v>
      </c>
      <c r="E36" s="542"/>
      <c r="F36" s="117"/>
      <c r="G36" s="113">
        <f>IF($G$23="Ja",$E34-D36,0)</f>
        <v>0</v>
      </c>
      <c r="H36" s="114"/>
      <c r="I36" s="244"/>
      <c r="J36" s="87"/>
      <c r="K36" s="74"/>
      <c r="L36" s="8">
        <f t="shared" si="0"/>
        <v>0</v>
      </c>
      <c r="M36" s="5"/>
      <c r="N36" s="115" t="s">
        <v>51</v>
      </c>
      <c r="O36" s="116"/>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1:143" s="89" customFormat="1" ht="18" customHeight="1" x14ac:dyDescent="0.2">
      <c r="A37" s="74"/>
      <c r="B37" s="102">
        <v>1.3</v>
      </c>
      <c r="C37" s="506" t="s">
        <v>12</v>
      </c>
      <c r="D37" s="507"/>
      <c r="E37" s="507"/>
      <c r="F37" s="507"/>
      <c r="G37" s="508"/>
      <c r="H37" s="108"/>
      <c r="I37" s="109"/>
      <c r="J37" s="87"/>
      <c r="K37" s="74"/>
      <c r="L37" s="38"/>
      <c r="M37" s="39"/>
      <c r="N37" s="227" t="s">
        <v>12</v>
      </c>
      <c r="O37" s="40"/>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1:143" s="89" customFormat="1" ht="18" customHeight="1" x14ac:dyDescent="0.2">
      <c r="A38" s="74"/>
      <c r="B38" s="102"/>
      <c r="C38" s="110" t="s">
        <v>88</v>
      </c>
      <c r="D38" s="242">
        <v>0</v>
      </c>
      <c r="E38" s="111">
        <f>E39/30*5</f>
        <v>0</v>
      </c>
      <c r="F38" s="112"/>
      <c r="G38" s="113">
        <f>IF($D$23="Ja",$E38-D38,0)</f>
        <v>0</v>
      </c>
      <c r="H38" s="114"/>
      <c r="I38" s="244"/>
      <c r="J38" s="87"/>
      <c r="K38" s="74"/>
      <c r="L38" s="14">
        <f t="shared" si="0"/>
        <v>0</v>
      </c>
      <c r="M38" s="5"/>
      <c r="N38" s="115" t="s">
        <v>22</v>
      </c>
      <c r="O38" s="116"/>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1:143" s="89" customFormat="1" ht="18" customHeight="1" x14ac:dyDescent="0.2">
      <c r="A39" s="74"/>
      <c r="B39" s="102"/>
      <c r="C39" s="110" t="s">
        <v>23</v>
      </c>
      <c r="D39" s="242">
        <v>0</v>
      </c>
      <c r="E39" s="541">
        <f>'Kennzahlen aus den Vorjahren'!K40</f>
        <v>0</v>
      </c>
      <c r="F39" s="117"/>
      <c r="G39" s="113">
        <f>IF($E$23="Ja",$E39-D39,0)</f>
        <v>0</v>
      </c>
      <c r="H39" s="114"/>
      <c r="I39" s="244"/>
      <c r="J39" s="87"/>
      <c r="K39" s="74"/>
      <c r="L39" s="8">
        <f t="shared" si="0"/>
        <v>0</v>
      </c>
      <c r="M39" s="5"/>
      <c r="N39" s="115" t="s">
        <v>23</v>
      </c>
      <c r="O39" s="116"/>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1:143" s="89" customFormat="1" ht="18" customHeight="1" x14ac:dyDescent="0.2">
      <c r="A40" s="74"/>
      <c r="B40" s="102"/>
      <c r="C40" s="110" t="s">
        <v>50</v>
      </c>
      <c r="D40" s="242">
        <v>0</v>
      </c>
      <c r="E40" s="542"/>
      <c r="F40" s="117"/>
      <c r="G40" s="113">
        <f>IF($F$23="Ja",$E39-D40,0)</f>
        <v>0</v>
      </c>
      <c r="H40" s="114"/>
      <c r="I40" s="244"/>
      <c r="J40" s="87"/>
      <c r="K40" s="74"/>
      <c r="L40" s="8">
        <f t="shared" si="0"/>
        <v>0</v>
      </c>
      <c r="M40" s="5"/>
      <c r="N40" s="115" t="s">
        <v>50</v>
      </c>
      <c r="O40" s="116"/>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1:143" s="89" customFormat="1" ht="18" customHeight="1" x14ac:dyDescent="0.2">
      <c r="A41" s="74"/>
      <c r="B41" s="102"/>
      <c r="C41" s="110" t="s">
        <v>51</v>
      </c>
      <c r="D41" s="242">
        <v>0</v>
      </c>
      <c r="E41" s="542"/>
      <c r="F41" s="117"/>
      <c r="G41" s="113">
        <f>IF($G$23="Ja",$E39-D41,0)</f>
        <v>0</v>
      </c>
      <c r="H41" s="114"/>
      <c r="I41" s="244"/>
      <c r="J41" s="87"/>
      <c r="K41" s="74"/>
      <c r="L41" s="8">
        <f t="shared" si="0"/>
        <v>0</v>
      </c>
      <c r="M41" s="5"/>
      <c r="N41" s="115" t="s">
        <v>51</v>
      </c>
      <c r="O41" s="116"/>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1:143" s="89" customFormat="1" ht="18" customHeight="1" x14ac:dyDescent="0.2">
      <c r="A42" s="74"/>
      <c r="B42" s="102">
        <v>1.4</v>
      </c>
      <c r="C42" s="529" t="s">
        <v>52</v>
      </c>
      <c r="D42" s="530"/>
      <c r="E42" s="530"/>
      <c r="F42" s="530"/>
      <c r="G42" s="531"/>
      <c r="H42" s="108"/>
      <c r="I42" s="109"/>
      <c r="J42" s="87"/>
      <c r="K42" s="74"/>
      <c r="L42" s="38"/>
      <c r="M42" s="39"/>
      <c r="N42" s="227" t="s">
        <v>63</v>
      </c>
      <c r="O42" s="40"/>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1:143" s="89" customFormat="1" ht="18" customHeight="1" x14ac:dyDescent="0.2">
      <c r="A43" s="74"/>
      <c r="B43" s="118"/>
      <c r="C43" s="110" t="s">
        <v>88</v>
      </c>
      <c r="D43" s="242">
        <v>0</v>
      </c>
      <c r="E43" s="111">
        <f>E44/30*5</f>
        <v>0</v>
      </c>
      <c r="F43" s="112"/>
      <c r="G43" s="113">
        <f>IF($D$23="Ja",$E43-D43,0)</f>
        <v>0</v>
      </c>
      <c r="H43" s="114"/>
      <c r="I43" s="244"/>
      <c r="J43" s="87"/>
      <c r="K43" s="74"/>
      <c r="L43" s="14">
        <f t="shared" si="0"/>
        <v>0</v>
      </c>
      <c r="M43" s="7"/>
      <c r="N43" s="119" t="s">
        <v>22</v>
      </c>
      <c r="O43" s="120"/>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1:143" s="89" customFormat="1" ht="18" customHeight="1" x14ac:dyDescent="0.2">
      <c r="A44" s="74"/>
      <c r="B44" s="118"/>
      <c r="C44" s="110" t="s">
        <v>23</v>
      </c>
      <c r="D44" s="242">
        <v>0</v>
      </c>
      <c r="E44" s="541">
        <f>'Kennzahlen aus den Vorjahren'!K41</f>
        <v>0</v>
      </c>
      <c r="F44" s="117"/>
      <c r="G44" s="113">
        <f>IF($E$23="Ja",$E44-D44,0)</f>
        <v>0</v>
      </c>
      <c r="H44" s="114"/>
      <c r="I44" s="244"/>
      <c r="J44" s="87"/>
      <c r="K44" s="74"/>
      <c r="L44" s="8">
        <f t="shared" si="0"/>
        <v>0</v>
      </c>
      <c r="M44" s="7"/>
      <c r="N44" s="115" t="s">
        <v>23</v>
      </c>
      <c r="O44" s="116"/>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1:143" s="89" customFormat="1" ht="18" customHeight="1" x14ac:dyDescent="0.2">
      <c r="A45" s="74"/>
      <c r="B45" s="118"/>
      <c r="C45" s="110" t="s">
        <v>50</v>
      </c>
      <c r="D45" s="242">
        <v>0</v>
      </c>
      <c r="E45" s="542"/>
      <c r="F45" s="117"/>
      <c r="G45" s="113">
        <f>IF($F$23="Ja",$E44-D45,0)</f>
        <v>0</v>
      </c>
      <c r="H45" s="114"/>
      <c r="I45" s="244"/>
      <c r="J45" s="87"/>
      <c r="K45" s="74"/>
      <c r="L45" s="8">
        <f t="shared" si="0"/>
        <v>0</v>
      </c>
      <c r="M45" s="7"/>
      <c r="N45" s="115" t="s">
        <v>50</v>
      </c>
      <c r="O45" s="116"/>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1:143" s="89" customFormat="1" ht="18" customHeight="1" x14ac:dyDescent="0.2">
      <c r="A46" s="74"/>
      <c r="B46" s="118"/>
      <c r="C46" s="110" t="s">
        <v>51</v>
      </c>
      <c r="D46" s="242">
        <v>0</v>
      </c>
      <c r="E46" s="542"/>
      <c r="F46" s="117"/>
      <c r="G46" s="113">
        <f>IF($G$23="Ja",$E44-D46,0)</f>
        <v>0</v>
      </c>
      <c r="H46" s="114"/>
      <c r="I46" s="244"/>
      <c r="J46" s="87"/>
      <c r="K46" s="74"/>
      <c r="L46" s="8">
        <f t="shared" si="0"/>
        <v>0</v>
      </c>
      <c r="M46" s="7"/>
      <c r="N46" s="115" t="s">
        <v>51</v>
      </c>
      <c r="O46" s="116"/>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1:143" s="89" customFormat="1" ht="18" customHeight="1" x14ac:dyDescent="0.2">
      <c r="A47" s="74"/>
      <c r="B47" s="118">
        <v>1.5</v>
      </c>
      <c r="C47" s="506" t="s">
        <v>33</v>
      </c>
      <c r="D47" s="507"/>
      <c r="E47" s="507"/>
      <c r="F47" s="507"/>
      <c r="G47" s="508"/>
      <c r="H47" s="108"/>
      <c r="I47" s="109"/>
      <c r="J47" s="87"/>
      <c r="K47" s="74"/>
      <c r="L47" s="38"/>
      <c r="M47" s="39"/>
      <c r="N47" s="227" t="s">
        <v>42</v>
      </c>
      <c r="O47" s="40"/>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1:143" s="89" customFormat="1" ht="18" customHeight="1" x14ac:dyDescent="0.2">
      <c r="A48" s="74"/>
      <c r="B48" s="118"/>
      <c r="C48" s="110" t="s">
        <v>88</v>
      </c>
      <c r="D48" s="242">
        <v>0</v>
      </c>
      <c r="E48" s="111">
        <f>E49/30*5</f>
        <v>0</v>
      </c>
      <c r="F48" s="112"/>
      <c r="G48" s="121">
        <f>IF($D$23="Ja",$E48-D48,0)</f>
        <v>0</v>
      </c>
      <c r="H48" s="122"/>
      <c r="I48" s="244"/>
      <c r="J48" s="87"/>
      <c r="K48" s="74"/>
      <c r="L48" s="14">
        <f t="shared" si="0"/>
        <v>0</v>
      </c>
      <c r="M48" s="7"/>
      <c r="N48" s="119" t="s">
        <v>22</v>
      </c>
      <c r="O48" s="120"/>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1:143" s="89" customFormat="1" ht="18" customHeight="1" x14ac:dyDescent="0.2">
      <c r="A49" s="74"/>
      <c r="B49" s="118"/>
      <c r="C49" s="110" t="s">
        <v>23</v>
      </c>
      <c r="D49" s="242">
        <v>0</v>
      </c>
      <c r="E49" s="541">
        <f>'Kennzahlen aus den Vorjahren'!K42</f>
        <v>0</v>
      </c>
      <c r="F49" s="117"/>
      <c r="G49" s="121">
        <f>IF($E$23="Ja",$E49-D49,0)</f>
        <v>0</v>
      </c>
      <c r="H49" s="122"/>
      <c r="I49" s="244"/>
      <c r="J49" s="87"/>
      <c r="K49" s="74"/>
      <c r="L49" s="8">
        <f t="shared" si="0"/>
        <v>0</v>
      </c>
      <c r="M49" s="7"/>
      <c r="N49" s="115" t="s">
        <v>23</v>
      </c>
      <c r="O49" s="116"/>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1:143" s="89" customFormat="1" ht="18" customHeight="1" x14ac:dyDescent="0.2">
      <c r="A50" s="74"/>
      <c r="B50" s="118"/>
      <c r="C50" s="110" t="s">
        <v>50</v>
      </c>
      <c r="D50" s="242">
        <v>0</v>
      </c>
      <c r="E50" s="542"/>
      <c r="F50" s="117"/>
      <c r="G50" s="121">
        <f>IF($F$23="Ja",$E49-D50,0)</f>
        <v>0</v>
      </c>
      <c r="H50" s="122"/>
      <c r="I50" s="244"/>
      <c r="J50" s="87"/>
      <c r="K50" s="74"/>
      <c r="L50" s="8">
        <f t="shared" si="0"/>
        <v>0</v>
      </c>
      <c r="M50" s="7"/>
      <c r="N50" s="115" t="s">
        <v>50</v>
      </c>
      <c r="O50" s="116"/>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1:143" s="89" customFormat="1" ht="18" customHeight="1" x14ac:dyDescent="0.2">
      <c r="A51" s="74"/>
      <c r="B51" s="118"/>
      <c r="C51" s="110" t="s">
        <v>51</v>
      </c>
      <c r="D51" s="242">
        <v>0</v>
      </c>
      <c r="E51" s="542"/>
      <c r="F51" s="117"/>
      <c r="G51" s="121">
        <f>IF($G$23="Ja",$E49-D51,0)</f>
        <v>0</v>
      </c>
      <c r="H51" s="122"/>
      <c r="I51" s="244"/>
      <c r="J51" s="87"/>
      <c r="K51" s="74"/>
      <c r="L51" s="8">
        <f t="shared" si="0"/>
        <v>0</v>
      </c>
      <c r="M51" s="7"/>
      <c r="N51" s="115" t="s">
        <v>51</v>
      </c>
      <c r="O51" s="116"/>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1:143" s="89" customFormat="1" ht="18" customHeight="1" x14ac:dyDescent="0.2">
      <c r="A52" s="74"/>
      <c r="B52" s="118">
        <v>1.6</v>
      </c>
      <c r="C52" s="506" t="s">
        <v>43</v>
      </c>
      <c r="D52" s="507"/>
      <c r="E52" s="507"/>
      <c r="F52" s="507"/>
      <c r="G52" s="508"/>
      <c r="H52" s="123"/>
      <c r="I52" s="109"/>
      <c r="J52" s="87"/>
      <c r="K52" s="74"/>
      <c r="L52" s="38"/>
      <c r="M52" s="39"/>
      <c r="N52" s="227" t="s">
        <v>43</v>
      </c>
      <c r="O52" s="40"/>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1:143" s="89" customFormat="1" ht="18" customHeight="1" x14ac:dyDescent="0.2">
      <c r="A53" s="74"/>
      <c r="B53" s="118"/>
      <c r="C53" s="110" t="s">
        <v>88</v>
      </c>
      <c r="D53" s="242">
        <v>0</v>
      </c>
      <c r="E53" s="111">
        <f>E54/30*5</f>
        <v>0</v>
      </c>
      <c r="F53" s="112"/>
      <c r="G53" s="113">
        <f>IF($D$23="Ja",$E53-D53,0)</f>
        <v>0</v>
      </c>
      <c r="H53" s="228"/>
      <c r="I53" s="244"/>
      <c r="J53" s="87"/>
      <c r="K53" s="74"/>
      <c r="L53" s="14">
        <f t="shared" si="0"/>
        <v>0</v>
      </c>
      <c r="M53" s="7"/>
      <c r="N53" s="119" t="s">
        <v>22</v>
      </c>
      <c r="O53" s="120"/>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1:143" s="89" customFormat="1" ht="18" customHeight="1" x14ac:dyDescent="0.2">
      <c r="A54" s="74"/>
      <c r="B54" s="118"/>
      <c r="C54" s="110" t="s">
        <v>23</v>
      </c>
      <c r="D54" s="242">
        <v>0</v>
      </c>
      <c r="E54" s="541">
        <f>'Kennzahlen aus den Vorjahren'!K43</f>
        <v>0</v>
      </c>
      <c r="F54" s="117"/>
      <c r="G54" s="113">
        <f>IF($E$23="Ja",$E54-D54,0)</f>
        <v>0</v>
      </c>
      <c r="H54" s="228"/>
      <c r="I54" s="244"/>
      <c r="J54" s="87"/>
      <c r="K54" s="74"/>
      <c r="L54" s="8">
        <f t="shared" si="0"/>
        <v>0</v>
      </c>
      <c r="M54" s="7"/>
      <c r="N54" s="115" t="s">
        <v>23</v>
      </c>
      <c r="O54" s="116"/>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s="89" customFormat="1" ht="18" customHeight="1" x14ac:dyDescent="0.2">
      <c r="A55" s="74"/>
      <c r="B55" s="118"/>
      <c r="C55" s="110" t="s">
        <v>50</v>
      </c>
      <c r="D55" s="242">
        <v>0</v>
      </c>
      <c r="E55" s="542"/>
      <c r="F55" s="117"/>
      <c r="G55" s="113">
        <f>IF($F$23="Ja",$E54-D55,0)</f>
        <v>0</v>
      </c>
      <c r="H55" s="228"/>
      <c r="I55" s="244"/>
      <c r="J55" s="87"/>
      <c r="K55" s="74"/>
      <c r="L55" s="8">
        <f t="shared" si="0"/>
        <v>0</v>
      </c>
      <c r="M55" s="7"/>
      <c r="N55" s="115" t="s">
        <v>50</v>
      </c>
      <c r="O55" s="116"/>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s="89" customFormat="1" ht="18" customHeight="1" x14ac:dyDescent="0.2">
      <c r="A56" s="74"/>
      <c r="B56" s="118"/>
      <c r="C56" s="110" t="s">
        <v>51</v>
      </c>
      <c r="D56" s="242">
        <v>0</v>
      </c>
      <c r="E56" s="542"/>
      <c r="F56" s="117"/>
      <c r="G56" s="113">
        <f>IF($G$23="Ja",$E54-D56,0)</f>
        <v>0</v>
      </c>
      <c r="H56" s="228"/>
      <c r="I56" s="244"/>
      <c r="J56" s="87"/>
      <c r="K56" s="74"/>
      <c r="L56" s="8">
        <f t="shared" si="0"/>
        <v>0</v>
      </c>
      <c r="M56" s="7"/>
      <c r="N56" s="115" t="s">
        <v>51</v>
      </c>
      <c r="O56" s="116"/>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s="89" customFormat="1" ht="18" customHeight="1" thickBot="1" x14ac:dyDescent="0.25">
      <c r="A57" s="74"/>
      <c r="B57" s="98">
        <v>1</v>
      </c>
      <c r="C57" s="499" t="s">
        <v>31</v>
      </c>
      <c r="D57" s="500"/>
      <c r="E57" s="500"/>
      <c r="F57" s="501"/>
      <c r="G57" s="124">
        <f>SUM(G28:G56)</f>
        <v>0</v>
      </c>
      <c r="H57" s="125"/>
      <c r="I57" s="126"/>
      <c r="J57" s="87"/>
      <c r="K57" s="74"/>
      <c r="L57" s="15">
        <f>SUM(L28:L56)</f>
        <v>0</v>
      </c>
      <c r="M57" s="11"/>
      <c r="N57" s="43" t="s">
        <v>31</v>
      </c>
      <c r="O57" s="12"/>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s="89" customFormat="1" ht="18" customHeight="1" thickBot="1" x14ac:dyDescent="0.25">
      <c r="A58" s="74"/>
      <c r="B58" s="534"/>
      <c r="C58" s="535"/>
      <c r="D58" s="535"/>
      <c r="E58" s="535"/>
      <c r="F58" s="535"/>
      <c r="G58" s="535"/>
      <c r="H58" s="535"/>
      <c r="I58" s="535"/>
      <c r="J58" s="87"/>
      <c r="K58" s="74"/>
      <c r="L58" s="6"/>
      <c r="M58" s="9"/>
      <c r="N58" s="10"/>
      <c r="O58" s="10"/>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s="89" customFormat="1" ht="18" customHeight="1" x14ac:dyDescent="0.2">
      <c r="A59" s="74"/>
      <c r="B59" s="127">
        <v>2</v>
      </c>
      <c r="C59" s="527" t="s">
        <v>24</v>
      </c>
      <c r="D59" s="528"/>
      <c r="E59" s="528"/>
      <c r="F59" s="528"/>
      <c r="G59" s="128"/>
      <c r="H59" s="32"/>
      <c r="I59" s="129"/>
      <c r="J59" s="87"/>
      <c r="K59" s="74"/>
      <c r="L59" s="31"/>
      <c r="M59" s="32"/>
      <c r="N59" s="44" t="s">
        <v>24</v>
      </c>
      <c r="O59" s="28"/>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s="89" customFormat="1" ht="18" customHeight="1" x14ac:dyDescent="0.2">
      <c r="A60" s="74"/>
      <c r="B60" s="118"/>
      <c r="C60" s="506" t="s">
        <v>53</v>
      </c>
      <c r="D60" s="507"/>
      <c r="E60" s="507"/>
      <c r="F60" s="507"/>
      <c r="G60" s="508"/>
      <c r="H60" s="130"/>
      <c r="I60" s="131"/>
      <c r="J60" s="87"/>
      <c r="K60" s="74"/>
      <c r="L60" s="38"/>
      <c r="M60" s="39"/>
      <c r="N60" s="132" t="s">
        <v>92</v>
      </c>
      <c r="O60" s="133"/>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s="89" customFormat="1" ht="18" customHeight="1" x14ac:dyDescent="0.2">
      <c r="A61" s="74"/>
      <c r="B61" s="118">
        <v>2.1</v>
      </c>
      <c r="C61" s="514" t="s">
        <v>54</v>
      </c>
      <c r="D61" s="536"/>
      <c r="E61" s="536"/>
      <c r="F61" s="537"/>
      <c r="G61" s="243">
        <v>0</v>
      </c>
      <c r="H61" s="228"/>
      <c r="I61" s="244"/>
      <c r="J61" s="87"/>
      <c r="K61" s="74"/>
      <c r="L61" s="33">
        <f>G61</f>
        <v>0</v>
      </c>
      <c r="M61" s="7"/>
      <c r="N61" s="134" t="s">
        <v>103</v>
      </c>
      <c r="O61" s="135"/>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s="89" customFormat="1" ht="18" customHeight="1" x14ac:dyDescent="0.2">
      <c r="A62" s="74"/>
      <c r="B62" s="118">
        <v>2.2000000000000002</v>
      </c>
      <c r="C62" s="538" t="s">
        <v>55</v>
      </c>
      <c r="D62" s="539"/>
      <c r="E62" s="539"/>
      <c r="F62" s="540"/>
      <c r="G62" s="243">
        <v>0</v>
      </c>
      <c r="H62" s="228"/>
      <c r="I62" s="244"/>
      <c r="J62" s="87"/>
      <c r="K62" s="74"/>
      <c r="L62" s="8">
        <f>G62</f>
        <v>0</v>
      </c>
      <c r="M62" s="7"/>
      <c r="N62" s="136" t="s">
        <v>104</v>
      </c>
      <c r="O62" s="137"/>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s="89" customFormat="1" ht="18" customHeight="1" x14ac:dyDescent="0.2">
      <c r="A63" s="74"/>
      <c r="B63" s="118">
        <v>2.2999999999999998</v>
      </c>
      <c r="C63" s="514" t="s">
        <v>56</v>
      </c>
      <c r="D63" s="536"/>
      <c r="E63" s="536"/>
      <c r="F63" s="537"/>
      <c r="G63" s="243">
        <v>0</v>
      </c>
      <c r="H63" s="228"/>
      <c r="I63" s="244"/>
      <c r="J63" s="87"/>
      <c r="K63" s="74"/>
      <c r="L63" s="8">
        <f>G63</f>
        <v>0</v>
      </c>
      <c r="M63" s="7"/>
      <c r="N63" s="136" t="s">
        <v>105</v>
      </c>
      <c r="O63" s="137"/>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s="89" customFormat="1" ht="18" customHeight="1" x14ac:dyDescent="0.2">
      <c r="A64" s="74"/>
      <c r="B64" s="118">
        <v>2.4</v>
      </c>
      <c r="C64" s="524" t="s">
        <v>106</v>
      </c>
      <c r="D64" s="532"/>
      <c r="E64" s="532"/>
      <c r="F64" s="533"/>
      <c r="G64" s="243">
        <v>0</v>
      </c>
      <c r="H64" s="228"/>
      <c r="I64" s="244"/>
      <c r="J64" s="87"/>
      <c r="K64" s="74"/>
      <c r="L64" s="8">
        <f>G64</f>
        <v>0</v>
      </c>
      <c r="M64" s="7"/>
      <c r="N64" s="136" t="s">
        <v>91</v>
      </c>
      <c r="O64" s="137"/>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1:143" s="89" customFormat="1" ht="18" customHeight="1" thickBot="1" x14ac:dyDescent="0.25">
      <c r="A65" s="74"/>
      <c r="B65" s="98">
        <v>2</v>
      </c>
      <c r="C65" s="499" t="s">
        <v>32</v>
      </c>
      <c r="D65" s="520"/>
      <c r="E65" s="520"/>
      <c r="F65" s="521"/>
      <c r="G65" s="138">
        <f>SUM(G61:G64)</f>
        <v>0</v>
      </c>
      <c r="H65" s="125"/>
      <c r="I65" s="139"/>
      <c r="J65" s="87"/>
      <c r="K65" s="74"/>
      <c r="L65" s="15">
        <f>SUM(L61:L64)</f>
        <v>0</v>
      </c>
      <c r="M65" s="11"/>
      <c r="N65" s="43" t="s">
        <v>94</v>
      </c>
      <c r="O65" s="12"/>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1:143" s="89" customFormat="1" ht="18" customHeight="1" thickBot="1" x14ac:dyDescent="0.25">
      <c r="A66" s="74"/>
      <c r="B66" s="534"/>
      <c r="C66" s="535"/>
      <c r="D66" s="535"/>
      <c r="E66" s="535"/>
      <c r="F66" s="535"/>
      <c r="G66" s="535"/>
      <c r="H66" s="535"/>
      <c r="I66" s="535"/>
      <c r="J66" s="87"/>
      <c r="K66" s="74"/>
      <c r="L66" s="6"/>
      <c r="M66" s="9"/>
      <c r="N66" s="10"/>
      <c r="O66" s="10"/>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1:143" s="89" customFormat="1" ht="18" customHeight="1" x14ac:dyDescent="0.2">
      <c r="A67" s="74"/>
      <c r="B67" s="127">
        <v>3</v>
      </c>
      <c r="C67" s="527" t="s">
        <v>6</v>
      </c>
      <c r="D67" s="528"/>
      <c r="E67" s="528"/>
      <c r="F67" s="528"/>
      <c r="G67" s="128"/>
      <c r="H67" s="32"/>
      <c r="I67" s="129"/>
      <c r="J67" s="87"/>
      <c r="K67" s="74"/>
      <c r="L67" s="31"/>
      <c r="M67" s="32"/>
      <c r="N67" s="44" t="s">
        <v>61</v>
      </c>
      <c r="O67" s="28"/>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1:143" s="89" customFormat="1" ht="18" customHeight="1" x14ac:dyDescent="0.2">
      <c r="A68" s="74"/>
      <c r="B68" s="118"/>
      <c r="C68" s="575" t="s">
        <v>100</v>
      </c>
      <c r="D68" s="511"/>
      <c r="E68" s="511"/>
      <c r="F68" s="511"/>
      <c r="G68" s="507"/>
      <c r="H68" s="507"/>
      <c r="I68" s="141"/>
      <c r="J68" s="87"/>
      <c r="K68" s="74"/>
      <c r="L68" s="41"/>
      <c r="M68" s="42"/>
      <c r="N68" s="142" t="s">
        <v>57</v>
      </c>
      <c r="O68" s="143"/>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1:143" s="89" customFormat="1" ht="18" customHeight="1" x14ac:dyDescent="0.2">
      <c r="A69" s="74"/>
      <c r="B69" s="118">
        <v>3.1</v>
      </c>
      <c r="C69" s="514" t="s">
        <v>25</v>
      </c>
      <c r="D69" s="536"/>
      <c r="E69" s="536"/>
      <c r="F69" s="537"/>
      <c r="G69" s="140"/>
      <c r="H69" s="243">
        <v>0</v>
      </c>
      <c r="I69" s="244"/>
      <c r="J69" s="87"/>
      <c r="K69" s="74"/>
      <c r="L69" s="1"/>
      <c r="M69" s="17">
        <f>H69</f>
        <v>0</v>
      </c>
      <c r="N69" s="115" t="s">
        <v>65</v>
      </c>
      <c r="O69" s="116"/>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1:143" s="89" customFormat="1" ht="33.75" customHeight="1" x14ac:dyDescent="0.2">
      <c r="A70" s="74"/>
      <c r="B70" s="118">
        <v>3.2</v>
      </c>
      <c r="C70" s="514" t="s">
        <v>84</v>
      </c>
      <c r="D70" s="515"/>
      <c r="E70" s="515"/>
      <c r="F70" s="516"/>
      <c r="G70" s="557"/>
      <c r="H70" s="243">
        <v>0</v>
      </c>
      <c r="I70" s="244"/>
      <c r="J70" s="87"/>
      <c r="K70" s="74"/>
      <c r="L70" s="1"/>
      <c r="M70" s="13">
        <f t="shared" ref="M70:M75" si="1">H70</f>
        <v>0</v>
      </c>
      <c r="N70" s="115" t="s">
        <v>86</v>
      </c>
      <c r="O70" s="116"/>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1:143" s="89" customFormat="1" ht="18" customHeight="1" x14ac:dyDescent="0.2">
      <c r="A71" s="74"/>
      <c r="B71" s="118">
        <v>3.3</v>
      </c>
      <c r="C71" s="514" t="s">
        <v>26</v>
      </c>
      <c r="D71" s="515"/>
      <c r="E71" s="515"/>
      <c r="F71" s="516"/>
      <c r="G71" s="557"/>
      <c r="H71" s="243">
        <v>0</v>
      </c>
      <c r="I71" s="244"/>
      <c r="J71" s="87"/>
      <c r="K71" s="74"/>
      <c r="L71" s="1"/>
      <c r="M71" s="13">
        <f t="shared" si="1"/>
        <v>0</v>
      </c>
      <c r="N71" s="115" t="s">
        <v>97</v>
      </c>
      <c r="O71" s="116"/>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1:143" s="89" customFormat="1" ht="18" customHeight="1" x14ac:dyDescent="0.2">
      <c r="A72" s="74"/>
      <c r="B72" s="118">
        <v>3.4</v>
      </c>
      <c r="C72" s="514" t="s">
        <v>66</v>
      </c>
      <c r="D72" s="515"/>
      <c r="E72" s="515"/>
      <c r="F72" s="516"/>
      <c r="G72" s="7"/>
      <c r="H72" s="243">
        <v>0</v>
      </c>
      <c r="I72" s="244"/>
      <c r="J72" s="87"/>
      <c r="K72" s="74"/>
      <c r="L72" s="1"/>
      <c r="M72" s="13">
        <f t="shared" si="1"/>
        <v>0</v>
      </c>
      <c r="N72" s="115" t="s">
        <v>98</v>
      </c>
      <c r="O72" s="116"/>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1:143" s="89" customFormat="1" ht="18" customHeight="1" x14ac:dyDescent="0.2">
      <c r="A73" s="74"/>
      <c r="B73" s="118">
        <v>3.5</v>
      </c>
      <c r="C73" s="514" t="s">
        <v>74</v>
      </c>
      <c r="D73" s="515"/>
      <c r="E73" s="515"/>
      <c r="F73" s="516"/>
      <c r="G73" s="140"/>
      <c r="H73" s="243">
        <v>0</v>
      </c>
      <c r="I73" s="244"/>
      <c r="J73" s="87"/>
      <c r="K73" s="74"/>
      <c r="L73" s="1"/>
      <c r="M73" s="13">
        <f t="shared" si="1"/>
        <v>0</v>
      </c>
      <c r="N73" s="115" t="s">
        <v>99</v>
      </c>
      <c r="O73" s="116"/>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row r="74" spans="1:143" s="226" customFormat="1" ht="29.25" customHeight="1" x14ac:dyDescent="0.2">
      <c r="A74" s="219"/>
      <c r="B74" s="118">
        <v>3.6</v>
      </c>
      <c r="C74" s="543" t="s">
        <v>120</v>
      </c>
      <c r="D74" s="544"/>
      <c r="E74" s="544"/>
      <c r="F74" s="545"/>
      <c r="G74" s="220"/>
      <c r="H74" s="245">
        <v>0</v>
      </c>
      <c r="I74" s="246" t="s">
        <v>113</v>
      </c>
      <c r="J74" s="221"/>
      <c r="K74" s="219"/>
      <c r="L74" s="222"/>
      <c r="M74" s="223">
        <f t="shared" si="1"/>
        <v>0</v>
      </c>
      <c r="N74" s="224" t="s">
        <v>112</v>
      </c>
      <c r="O74" s="225"/>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19"/>
      <c r="CD74" s="219"/>
      <c r="CE74" s="219"/>
      <c r="CF74" s="219"/>
      <c r="CG74" s="219"/>
      <c r="CH74" s="219"/>
      <c r="CI74" s="219"/>
      <c r="CJ74" s="219"/>
      <c r="CK74" s="219"/>
      <c r="CL74" s="219"/>
      <c r="CM74" s="219"/>
      <c r="CN74" s="219"/>
      <c r="CO74" s="219"/>
      <c r="CP74" s="219"/>
      <c r="CQ74" s="219"/>
      <c r="CR74" s="219"/>
      <c r="CS74" s="219"/>
      <c r="CT74" s="219"/>
      <c r="CU74" s="219"/>
      <c r="CV74" s="219"/>
      <c r="CW74" s="219"/>
      <c r="CX74" s="219"/>
      <c r="CY74" s="219"/>
      <c r="CZ74" s="219"/>
      <c r="DA74" s="219"/>
      <c r="DB74" s="219"/>
      <c r="DC74" s="219"/>
      <c r="DD74" s="219"/>
      <c r="DE74" s="219"/>
      <c r="DF74" s="219"/>
      <c r="DG74" s="219"/>
      <c r="DH74" s="219"/>
      <c r="DI74" s="219"/>
      <c r="DJ74" s="219"/>
      <c r="DK74" s="219"/>
      <c r="DL74" s="219"/>
      <c r="DM74" s="219"/>
      <c r="DN74" s="219"/>
      <c r="DO74" s="219"/>
      <c r="DP74" s="219"/>
      <c r="DQ74" s="219"/>
      <c r="DR74" s="219"/>
      <c r="DS74" s="219"/>
      <c r="DT74" s="219"/>
      <c r="DU74" s="219"/>
      <c r="DV74" s="219"/>
      <c r="DW74" s="219"/>
      <c r="DX74" s="219"/>
      <c r="DY74" s="219"/>
      <c r="DZ74" s="219"/>
      <c r="EA74" s="219"/>
      <c r="EB74" s="219"/>
      <c r="EC74" s="219"/>
      <c r="ED74" s="219"/>
      <c r="EE74" s="219"/>
      <c r="EF74" s="219"/>
      <c r="EG74" s="219"/>
      <c r="EH74" s="219"/>
      <c r="EI74" s="219"/>
      <c r="EJ74" s="219"/>
      <c r="EK74" s="219"/>
      <c r="EL74" s="219"/>
      <c r="EM74" s="219"/>
    </row>
    <row r="75" spans="1:143" s="89" customFormat="1" ht="51.75" customHeight="1" x14ac:dyDescent="0.2">
      <c r="A75" s="74"/>
      <c r="B75" s="118">
        <v>3.7</v>
      </c>
      <c r="C75" s="514" t="s">
        <v>27</v>
      </c>
      <c r="D75" s="536"/>
      <c r="E75" s="536"/>
      <c r="F75" s="537"/>
      <c r="G75" s="140"/>
      <c r="H75" s="243">
        <v>0</v>
      </c>
      <c r="I75" s="244" t="s">
        <v>114</v>
      </c>
      <c r="J75" s="87"/>
      <c r="K75" s="74"/>
      <c r="L75" s="1"/>
      <c r="M75" s="18">
        <f t="shared" si="1"/>
        <v>0</v>
      </c>
      <c r="N75" s="144" t="s">
        <v>27</v>
      </c>
      <c r="O75" s="145"/>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row>
    <row r="76" spans="1:143" s="151" customFormat="1" ht="18" customHeight="1" x14ac:dyDescent="0.2">
      <c r="A76" s="146"/>
      <c r="B76" s="147"/>
      <c r="C76" s="506" t="s">
        <v>101</v>
      </c>
      <c r="D76" s="562"/>
      <c r="E76" s="562"/>
      <c r="F76" s="563"/>
      <c r="G76" s="560"/>
      <c r="H76" s="561"/>
      <c r="I76" s="133"/>
      <c r="J76" s="148"/>
      <c r="K76" s="146"/>
      <c r="L76" s="566"/>
      <c r="M76" s="567"/>
      <c r="N76" s="149" t="s">
        <v>64</v>
      </c>
      <c r="O76" s="150"/>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row>
    <row r="77" spans="1:143" s="89" customFormat="1" ht="33.75" customHeight="1" x14ac:dyDescent="0.2">
      <c r="A77" s="74"/>
      <c r="B77" s="102">
        <v>3.8</v>
      </c>
      <c r="C77" s="514" t="s">
        <v>142</v>
      </c>
      <c r="D77" s="515"/>
      <c r="E77" s="515"/>
      <c r="F77" s="516"/>
      <c r="G77" s="114"/>
      <c r="H77" s="243">
        <v>0</v>
      </c>
      <c r="I77" s="244"/>
      <c r="J77" s="152"/>
      <c r="K77" s="88"/>
      <c r="L77" s="1"/>
      <c r="M77" s="19">
        <f>H77</f>
        <v>0</v>
      </c>
      <c r="N77" s="119" t="s">
        <v>29</v>
      </c>
      <c r="O77" s="120"/>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row>
    <row r="78" spans="1:143" s="89" customFormat="1" ht="20.25" customHeight="1" x14ac:dyDescent="0.2">
      <c r="A78" s="74"/>
      <c r="B78" s="153">
        <v>3.9</v>
      </c>
      <c r="C78" s="514" t="s">
        <v>118</v>
      </c>
      <c r="D78" s="515"/>
      <c r="E78" s="515"/>
      <c r="F78" s="516"/>
      <c r="G78" s="114"/>
      <c r="H78" s="243">
        <v>0</v>
      </c>
      <c r="I78" s="244"/>
      <c r="J78" s="152"/>
      <c r="K78" s="88"/>
      <c r="L78" s="1"/>
      <c r="M78" s="19">
        <f>H78</f>
        <v>0</v>
      </c>
      <c r="N78" s="119" t="s">
        <v>95</v>
      </c>
      <c r="O78" s="120"/>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row>
    <row r="79" spans="1:143" s="89" customFormat="1" ht="18" customHeight="1" x14ac:dyDescent="0.2">
      <c r="A79" s="74"/>
      <c r="B79" s="153">
        <v>3.91</v>
      </c>
      <c r="C79" s="514" t="s">
        <v>72</v>
      </c>
      <c r="D79" s="515"/>
      <c r="E79" s="515"/>
      <c r="F79" s="516"/>
      <c r="G79" s="114"/>
      <c r="H79" s="243">
        <v>0</v>
      </c>
      <c r="I79" s="244"/>
      <c r="J79" s="152"/>
      <c r="K79" s="88"/>
      <c r="L79" s="1"/>
      <c r="M79" s="20">
        <f t="shared" ref="M79:M83" si="2">H79</f>
        <v>0</v>
      </c>
      <c r="N79" s="115" t="s">
        <v>28</v>
      </c>
      <c r="O79" s="116"/>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row>
    <row r="80" spans="1:143" s="89" customFormat="1" ht="18" customHeight="1" x14ac:dyDescent="0.2">
      <c r="A80" s="74"/>
      <c r="B80" s="153">
        <v>3.92</v>
      </c>
      <c r="C80" s="514" t="s">
        <v>73</v>
      </c>
      <c r="D80" s="515"/>
      <c r="E80" s="515"/>
      <c r="F80" s="516"/>
      <c r="G80" s="114"/>
      <c r="H80" s="243">
        <v>0</v>
      </c>
      <c r="I80" s="244"/>
      <c r="J80" s="87"/>
      <c r="K80" s="74"/>
      <c r="L80" s="1"/>
      <c r="M80" s="20">
        <f t="shared" si="2"/>
        <v>0</v>
      </c>
      <c r="N80" s="115" t="s">
        <v>30</v>
      </c>
      <c r="O80" s="116"/>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row>
    <row r="81" spans="1:151" s="89" customFormat="1" ht="18" customHeight="1" x14ac:dyDescent="0.2">
      <c r="A81" s="74"/>
      <c r="B81" s="153">
        <v>3.93</v>
      </c>
      <c r="C81" s="514" t="s">
        <v>19</v>
      </c>
      <c r="D81" s="515"/>
      <c r="E81" s="515"/>
      <c r="F81" s="516"/>
      <c r="G81" s="114"/>
      <c r="H81" s="243">
        <v>0</v>
      </c>
      <c r="I81" s="244"/>
      <c r="J81" s="87"/>
      <c r="K81" s="74"/>
      <c r="L81" s="1"/>
      <c r="M81" s="20">
        <f t="shared" si="2"/>
        <v>0</v>
      </c>
      <c r="N81" s="115" t="s">
        <v>19</v>
      </c>
      <c r="O81" s="116"/>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row>
    <row r="82" spans="1:151" s="151" customFormat="1" ht="18" customHeight="1" x14ac:dyDescent="0.2">
      <c r="A82" s="146"/>
      <c r="B82" s="147"/>
      <c r="C82" s="506" t="s">
        <v>102</v>
      </c>
      <c r="D82" s="562"/>
      <c r="E82" s="562"/>
      <c r="F82" s="563"/>
      <c r="G82" s="560"/>
      <c r="H82" s="561"/>
      <c r="I82" s="133"/>
      <c r="J82" s="148"/>
      <c r="K82" s="146"/>
      <c r="L82" s="566"/>
      <c r="M82" s="567"/>
      <c r="N82" s="149" t="s">
        <v>64</v>
      </c>
      <c r="O82" s="150"/>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146"/>
      <c r="BC82" s="146"/>
      <c r="BD82" s="146"/>
      <c r="BE82" s="146"/>
      <c r="BF82" s="146"/>
      <c r="BG82" s="146"/>
      <c r="BH82" s="146"/>
      <c r="BI82" s="146"/>
      <c r="BJ82" s="146"/>
      <c r="BK82" s="146"/>
      <c r="BL82" s="146"/>
      <c r="BM82" s="146"/>
      <c r="BN82" s="146"/>
      <c r="BO82" s="146"/>
      <c r="BP82" s="146"/>
      <c r="BQ82" s="146"/>
      <c r="BR82" s="146"/>
      <c r="BS82" s="146"/>
      <c r="BT82" s="146"/>
      <c r="BU82" s="146"/>
      <c r="BV82" s="146"/>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c r="CT82" s="146"/>
      <c r="CU82" s="146"/>
      <c r="CV82" s="146"/>
      <c r="CW82" s="146"/>
      <c r="CX82" s="146"/>
      <c r="CY82" s="146"/>
      <c r="CZ82" s="146"/>
      <c r="DA82" s="146"/>
      <c r="DB82" s="146"/>
      <c r="DC82" s="146"/>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6"/>
      <c r="EC82" s="146"/>
      <c r="ED82" s="146"/>
      <c r="EE82" s="146"/>
      <c r="EF82" s="146"/>
      <c r="EG82" s="146"/>
      <c r="EH82" s="146"/>
      <c r="EI82" s="146"/>
      <c r="EJ82" s="146"/>
      <c r="EK82" s="146"/>
      <c r="EL82" s="146"/>
      <c r="EM82" s="146"/>
    </row>
    <row r="83" spans="1:151" s="89" customFormat="1" ht="26.25" customHeight="1" x14ac:dyDescent="0.2">
      <c r="A83" s="74"/>
      <c r="B83" s="153">
        <v>3.94</v>
      </c>
      <c r="C83" s="514" t="s">
        <v>96</v>
      </c>
      <c r="D83" s="515"/>
      <c r="E83" s="515"/>
      <c r="F83" s="516"/>
      <c r="G83" s="114"/>
      <c r="H83" s="194">
        <f>'Kennzahlen aus den Vorjahren'!N54/(AVERAGE('Kennzahlen aus den Vorjahren'!D35,'Kennzahlen aus den Vorjahren'!F35,'Kennzahlen aus den Vorjahren'!H35))*((IF(D23="Ja",0.16667,0))+(IF(E23="Ja",1,0))+(IF(F23="Ja",1,0))+(IF(G23="Ja",1,0)))</f>
        <v>0</v>
      </c>
      <c r="I83" s="244"/>
      <c r="J83" s="87"/>
      <c r="K83" s="74"/>
      <c r="L83" s="1"/>
      <c r="M83" s="20">
        <f t="shared" si="2"/>
        <v>0</v>
      </c>
      <c r="N83" s="115" t="s">
        <v>75</v>
      </c>
      <c r="O83" s="116"/>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row>
    <row r="84" spans="1:151" s="89" customFormat="1" ht="18" customHeight="1" thickBot="1" x14ac:dyDescent="0.25">
      <c r="A84" s="74"/>
      <c r="B84" s="154">
        <v>3</v>
      </c>
      <c r="C84" s="499" t="s">
        <v>58</v>
      </c>
      <c r="D84" s="520"/>
      <c r="E84" s="520"/>
      <c r="F84" s="521"/>
      <c r="G84" s="293"/>
      <c r="H84" s="155">
        <f>SUM(H69:H83)</f>
        <v>0</v>
      </c>
      <c r="I84" s="156"/>
      <c r="J84" s="22"/>
      <c r="K84" s="10"/>
      <c r="L84" s="29"/>
      <c r="M84" s="37">
        <f>SUM(M69:M83)</f>
        <v>0</v>
      </c>
      <c r="N84" s="45" t="s">
        <v>58</v>
      </c>
      <c r="O84" s="30"/>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row>
    <row r="85" spans="1:151" s="89" customFormat="1" ht="18" customHeight="1" thickBot="1" x14ac:dyDescent="0.25">
      <c r="A85" s="74"/>
      <c r="B85" s="579"/>
      <c r="C85" s="580"/>
      <c r="D85" s="580"/>
      <c r="E85" s="580"/>
      <c r="F85" s="580"/>
      <c r="G85" s="580"/>
      <c r="H85" s="580"/>
      <c r="I85" s="580"/>
      <c r="J85" s="22"/>
      <c r="K85" s="10"/>
      <c r="L85" s="9"/>
      <c r="M85" s="6"/>
      <c r="N85" s="16"/>
      <c r="O85" s="16"/>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row>
    <row r="86" spans="1:151" s="151" customFormat="1" ht="18" customHeight="1" x14ac:dyDescent="0.2">
      <c r="A86" s="146"/>
      <c r="B86" s="157"/>
      <c r="C86" s="527" t="s">
        <v>59</v>
      </c>
      <c r="D86" s="528"/>
      <c r="E86" s="528"/>
      <c r="F86" s="528"/>
      <c r="G86" s="158"/>
      <c r="H86" s="159"/>
      <c r="I86" s="160"/>
      <c r="J86" s="148"/>
      <c r="K86" s="146"/>
      <c r="L86" s="26"/>
      <c r="M86" s="27"/>
      <c r="N86" s="44" t="s">
        <v>93</v>
      </c>
      <c r="O86" s="28"/>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6"/>
      <c r="EC86" s="146"/>
      <c r="ED86" s="146"/>
      <c r="EE86" s="146"/>
      <c r="EF86" s="146"/>
      <c r="EG86" s="146"/>
      <c r="EH86" s="146"/>
      <c r="EI86" s="146"/>
      <c r="EJ86" s="146"/>
      <c r="EK86" s="146"/>
      <c r="EL86" s="146"/>
      <c r="EM86" s="146"/>
    </row>
    <row r="87" spans="1:151" s="89" customFormat="1" ht="18" customHeight="1" x14ac:dyDescent="0.2">
      <c r="A87" s="74"/>
      <c r="B87" s="161">
        <v>1</v>
      </c>
      <c r="C87" s="576" t="s">
        <v>31</v>
      </c>
      <c r="D87" s="577"/>
      <c r="E87" s="577"/>
      <c r="F87" s="578"/>
      <c r="G87" s="162">
        <f>G57</f>
        <v>0</v>
      </c>
      <c r="H87" s="163"/>
      <c r="I87" s="164"/>
      <c r="J87" s="165"/>
      <c r="K87" s="166"/>
      <c r="L87" s="23">
        <f>L57</f>
        <v>0</v>
      </c>
      <c r="M87" s="25"/>
      <c r="N87" s="59" t="s">
        <v>31</v>
      </c>
      <c r="O87" s="22"/>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row>
    <row r="88" spans="1:151" s="89" customFormat="1" ht="18" customHeight="1" x14ac:dyDescent="0.2">
      <c r="A88" s="74"/>
      <c r="B88" s="167">
        <v>2</v>
      </c>
      <c r="C88" s="524" t="s">
        <v>60</v>
      </c>
      <c r="D88" s="525"/>
      <c r="E88" s="525"/>
      <c r="F88" s="526"/>
      <c r="G88" s="168">
        <f>G65</f>
        <v>0</v>
      </c>
      <c r="H88" s="169"/>
      <c r="I88" s="170"/>
      <c r="J88" s="165"/>
      <c r="K88" s="166"/>
      <c r="L88" s="24">
        <f>L65</f>
        <v>0</v>
      </c>
      <c r="M88" s="21"/>
      <c r="N88" s="59" t="s">
        <v>60</v>
      </c>
      <c r="O88" s="2"/>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row>
    <row r="89" spans="1:151" s="101" customFormat="1" ht="18" customHeight="1" thickBot="1" x14ac:dyDescent="0.25">
      <c r="A89" s="80"/>
      <c r="B89" s="167">
        <v>3</v>
      </c>
      <c r="C89" s="522" t="s">
        <v>58</v>
      </c>
      <c r="D89" s="523"/>
      <c r="E89" s="523"/>
      <c r="F89" s="523"/>
      <c r="G89" s="171"/>
      <c r="H89" s="172">
        <f>H84</f>
        <v>0</v>
      </c>
      <c r="I89" s="173"/>
      <c r="J89" s="165"/>
      <c r="K89" s="166"/>
      <c r="L89" s="49"/>
      <c r="M89" s="50">
        <f>M84</f>
        <v>0</v>
      </c>
      <c r="N89" s="60" t="s">
        <v>58</v>
      </c>
      <c r="O89" s="51"/>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row>
    <row r="90" spans="1:151" s="179" customFormat="1" ht="28.5" customHeight="1" thickBot="1" x14ac:dyDescent="0.25">
      <c r="A90" s="174"/>
      <c r="B90" s="175"/>
      <c r="C90" s="517" t="s">
        <v>38</v>
      </c>
      <c r="D90" s="518"/>
      <c r="E90" s="518"/>
      <c r="F90" s="519"/>
      <c r="G90" s="564">
        <f>G87+G88-H89</f>
        <v>0</v>
      </c>
      <c r="H90" s="565"/>
      <c r="I90" s="176"/>
      <c r="J90" s="177"/>
      <c r="K90" s="178"/>
      <c r="L90" s="493">
        <f>L87+L88-M89</f>
        <v>0</v>
      </c>
      <c r="M90" s="494"/>
      <c r="N90" s="53" t="s">
        <v>38</v>
      </c>
      <c r="O90" s="52"/>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174"/>
      <c r="DZ90" s="174"/>
      <c r="EA90" s="174"/>
      <c r="EB90" s="174"/>
      <c r="EC90" s="174"/>
      <c r="ED90" s="174"/>
      <c r="EE90" s="174"/>
      <c r="EF90" s="174"/>
      <c r="EG90" s="174"/>
      <c r="EH90" s="174"/>
      <c r="EI90" s="174"/>
      <c r="EJ90" s="174"/>
      <c r="EK90" s="174"/>
      <c r="EL90" s="174"/>
      <c r="EM90" s="174"/>
      <c r="EN90" s="174"/>
    </row>
    <row r="91" spans="1:151" ht="45" customHeight="1" thickBot="1" x14ac:dyDescent="0.25">
      <c r="B91" s="180"/>
      <c r="C91" s="574" t="s">
        <v>119</v>
      </c>
      <c r="D91" s="574"/>
      <c r="E91" s="574"/>
      <c r="F91" s="574"/>
      <c r="G91" s="574"/>
      <c r="H91" s="574"/>
      <c r="I91" s="574"/>
      <c r="J91" s="181"/>
      <c r="K91" s="3"/>
      <c r="L91" s="558">
        <f>L90*80%</f>
        <v>0</v>
      </c>
      <c r="M91" s="559"/>
      <c r="N91" s="36" t="s">
        <v>62</v>
      </c>
      <c r="EO91" s="4"/>
      <c r="EP91" s="4"/>
      <c r="EQ91" s="4"/>
      <c r="ER91" s="4"/>
      <c r="ES91" s="4"/>
      <c r="ET91" s="4"/>
      <c r="EU91" s="4"/>
    </row>
    <row r="92" spans="1:151" s="3" customFormat="1" ht="13.5" customHeight="1" x14ac:dyDescent="0.2">
      <c r="A92" s="65"/>
      <c r="B92" s="182"/>
      <c r="C92" s="183"/>
      <c r="I92" s="184"/>
      <c r="J92" s="184"/>
      <c r="K92" s="184"/>
      <c r="M92" s="4"/>
      <c r="N92" s="4"/>
      <c r="O92" s="3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row>
    <row r="93" spans="1:151" ht="16.5" hidden="1" customHeight="1" x14ac:dyDescent="0.2">
      <c r="H93" s="185"/>
      <c r="I93" s="185"/>
      <c r="J93" s="184"/>
      <c r="K93" s="185"/>
      <c r="L93" s="546" t="s">
        <v>141</v>
      </c>
      <c r="M93" s="547"/>
      <c r="N93" s="547"/>
      <c r="O93" s="548"/>
      <c r="P93" s="186"/>
    </row>
    <row r="94" spans="1:151" ht="15.75" hidden="1" customHeight="1" x14ac:dyDescent="0.2">
      <c r="L94" s="549"/>
      <c r="M94" s="550"/>
      <c r="N94" s="550"/>
      <c r="O94" s="551"/>
      <c r="P94" s="186"/>
    </row>
    <row r="95" spans="1:151" ht="16.5" hidden="1" customHeight="1" x14ac:dyDescent="0.2">
      <c r="B95" s="187"/>
      <c r="C95" s="188"/>
      <c r="D95" s="187"/>
      <c r="E95" s="187"/>
      <c r="F95" s="187"/>
      <c r="G95" s="187"/>
      <c r="H95" s="187"/>
      <c r="I95" s="187"/>
      <c r="J95" s="189"/>
      <c r="K95" s="187"/>
      <c r="L95" s="549"/>
      <c r="M95" s="550"/>
      <c r="N95" s="550"/>
      <c r="O95" s="551"/>
      <c r="P95" s="186"/>
      <c r="EL95" s="4"/>
      <c r="EM95" s="4"/>
      <c r="EN95" s="4"/>
      <c r="EO95" s="4"/>
      <c r="EP95" s="4"/>
      <c r="EQ95" s="4"/>
      <c r="ER95" s="4"/>
      <c r="ES95" s="4"/>
      <c r="ET95" s="4"/>
      <c r="EU95" s="4"/>
    </row>
    <row r="96" spans="1:151" ht="16.5" hidden="1" customHeight="1" x14ac:dyDescent="0.2">
      <c r="B96" s="187"/>
      <c r="C96" s="188"/>
      <c r="D96" s="187"/>
      <c r="E96" s="187"/>
      <c r="F96" s="187"/>
      <c r="G96" s="187"/>
      <c r="H96" s="187"/>
      <c r="I96" s="187"/>
      <c r="J96" s="189"/>
      <c r="K96" s="187"/>
      <c r="L96" s="549"/>
      <c r="M96" s="550"/>
      <c r="N96" s="550"/>
      <c r="O96" s="551"/>
      <c r="P96" s="186"/>
      <c r="EL96" s="4"/>
      <c r="EM96" s="4"/>
      <c r="EN96" s="4"/>
      <c r="EO96" s="4"/>
      <c r="EP96" s="4"/>
      <c r="EQ96" s="4"/>
      <c r="ER96" s="4"/>
      <c r="ES96" s="4"/>
      <c r="ET96" s="4"/>
      <c r="EU96" s="4"/>
    </row>
    <row r="97" spans="2:151" ht="12.75" hidden="1" customHeight="1" x14ac:dyDescent="0.2">
      <c r="B97" s="187"/>
      <c r="C97" s="188"/>
      <c r="D97" s="187"/>
      <c r="E97" s="187"/>
      <c r="F97" s="187"/>
      <c r="G97" s="187"/>
      <c r="H97" s="187"/>
      <c r="I97" s="187"/>
      <c r="J97" s="189"/>
      <c r="K97" s="187"/>
      <c r="L97" s="549"/>
      <c r="M97" s="550"/>
      <c r="N97" s="550"/>
      <c r="O97" s="551"/>
      <c r="P97" s="186"/>
      <c r="EL97" s="4"/>
      <c r="EM97" s="4"/>
      <c r="EN97" s="4"/>
      <c r="EO97" s="4"/>
      <c r="EP97" s="4"/>
      <c r="EQ97" s="4"/>
      <c r="ER97" s="4"/>
      <c r="ES97" s="4"/>
      <c r="ET97" s="4"/>
      <c r="EU97" s="4"/>
    </row>
    <row r="98" spans="2:151" ht="12.75" hidden="1" customHeight="1" x14ac:dyDescent="0.2">
      <c r="B98" s="187"/>
      <c r="C98" s="188"/>
      <c r="D98" s="187"/>
      <c r="E98" s="187"/>
      <c r="F98" s="187"/>
      <c r="G98" s="187"/>
      <c r="H98" s="187"/>
      <c r="I98" s="187"/>
      <c r="J98" s="189"/>
      <c r="K98" s="187"/>
      <c r="L98" s="549"/>
      <c r="M98" s="550"/>
      <c r="N98" s="550"/>
      <c r="O98" s="551"/>
      <c r="P98" s="186"/>
      <c r="EL98" s="4"/>
      <c r="EM98" s="4"/>
      <c r="EN98" s="4"/>
      <c r="EO98" s="4"/>
      <c r="EP98" s="4"/>
      <c r="EQ98" s="4"/>
      <c r="ER98" s="4"/>
      <c r="ES98" s="4"/>
      <c r="ET98" s="4"/>
      <c r="EU98" s="4"/>
    </row>
    <row r="99" spans="2:151" ht="12.75" hidden="1" customHeight="1" thickBot="1" x14ac:dyDescent="0.25">
      <c r="B99" s="187"/>
      <c r="C99" s="188"/>
      <c r="D99" s="187"/>
      <c r="E99" s="187"/>
      <c r="F99" s="187"/>
      <c r="G99" s="187"/>
      <c r="H99" s="187"/>
      <c r="I99" s="187"/>
      <c r="J99" s="189"/>
      <c r="K99" s="187"/>
      <c r="L99" s="552"/>
      <c r="M99" s="553"/>
      <c r="N99" s="553"/>
      <c r="O99" s="554"/>
      <c r="P99" s="186"/>
      <c r="EL99" s="4"/>
      <c r="EM99" s="4"/>
      <c r="EN99" s="4"/>
      <c r="EO99" s="4"/>
      <c r="EP99" s="4"/>
      <c r="EQ99" s="4"/>
      <c r="ER99" s="4"/>
      <c r="ES99" s="4"/>
      <c r="ET99" s="4"/>
      <c r="EU99" s="4"/>
    </row>
    <row r="100" spans="2:151" ht="12.75" hidden="1" customHeight="1" thickBot="1" x14ac:dyDescent="0.25">
      <c r="B100" s="187"/>
      <c r="C100" s="188"/>
      <c r="D100" s="187"/>
      <c r="E100" s="187"/>
      <c r="F100" s="187"/>
      <c r="G100" s="187"/>
      <c r="H100" s="187"/>
      <c r="I100" s="187"/>
      <c r="J100" s="189"/>
      <c r="K100" s="187"/>
      <c r="L100" s="190"/>
      <c r="M100" s="190"/>
      <c r="N100" s="190"/>
      <c r="O100" s="190"/>
      <c r="P100" s="190"/>
      <c r="EL100" s="4"/>
      <c r="EM100" s="4"/>
      <c r="EN100" s="4"/>
      <c r="EO100" s="4"/>
      <c r="EP100" s="4"/>
      <c r="EQ100" s="4"/>
      <c r="ER100" s="4"/>
      <c r="ES100" s="4"/>
      <c r="ET100" s="4"/>
      <c r="EU100" s="4"/>
    </row>
    <row r="101" spans="2:151" ht="16.5" hidden="1" customHeight="1" x14ac:dyDescent="0.2">
      <c r="B101" s="187"/>
      <c r="C101" s="188"/>
      <c r="D101" s="187"/>
      <c r="E101" s="187"/>
      <c r="F101" s="187"/>
      <c r="G101" s="187"/>
      <c r="H101" s="187"/>
      <c r="I101" s="187"/>
      <c r="J101" s="189"/>
      <c r="K101" s="187"/>
      <c r="L101" s="555" t="s">
        <v>68</v>
      </c>
      <c r="M101" s="556"/>
      <c r="N101" s="191" t="s">
        <v>67</v>
      </c>
      <c r="P101" s="192"/>
      <c r="EL101" s="4"/>
      <c r="EM101" s="4"/>
      <c r="EN101" s="4"/>
      <c r="EO101" s="4"/>
      <c r="EP101" s="4"/>
      <c r="EQ101" s="4"/>
      <c r="ER101" s="4"/>
      <c r="ES101" s="4"/>
      <c r="ET101" s="4"/>
      <c r="EU101" s="4"/>
    </row>
    <row r="102" spans="2:151" ht="16.5" hidden="1" customHeight="1" thickBot="1" x14ac:dyDescent="0.25">
      <c r="B102" s="187"/>
      <c r="C102" s="188"/>
      <c r="D102" s="187"/>
      <c r="E102" s="187"/>
      <c r="F102" s="187"/>
      <c r="G102" s="187"/>
      <c r="H102" s="187"/>
      <c r="I102" s="187"/>
      <c r="J102" s="189"/>
      <c r="K102" s="187"/>
      <c r="L102" s="568" t="s">
        <v>70</v>
      </c>
      <c r="M102" s="569"/>
      <c r="N102" s="193" t="s">
        <v>69</v>
      </c>
      <c r="P102" s="192"/>
      <c r="EL102" s="4"/>
      <c r="EM102" s="4"/>
      <c r="EN102" s="4"/>
      <c r="EO102" s="4"/>
      <c r="EP102" s="4"/>
      <c r="EQ102" s="4"/>
      <c r="ER102" s="4"/>
      <c r="ES102" s="4"/>
      <c r="ET102" s="4"/>
      <c r="EU102" s="4"/>
    </row>
    <row r="103" spans="2:151" ht="12.75" hidden="1" customHeight="1" x14ac:dyDescent="0.2">
      <c r="B103" s="187"/>
      <c r="C103" s="188"/>
      <c r="D103" s="187"/>
      <c r="E103" s="187"/>
      <c r="F103" s="187"/>
      <c r="G103" s="187"/>
      <c r="H103" s="187"/>
      <c r="I103" s="187"/>
      <c r="J103" s="189"/>
      <c r="K103" s="187"/>
      <c r="L103" s="187"/>
      <c r="M103" s="187"/>
      <c r="N103" s="187"/>
      <c r="O103" s="187"/>
      <c r="EL103" s="4"/>
      <c r="EM103" s="4"/>
      <c r="EN103" s="4"/>
      <c r="EO103" s="4"/>
      <c r="EP103" s="4"/>
      <c r="EQ103" s="4"/>
      <c r="ER103" s="4"/>
      <c r="ES103" s="4"/>
      <c r="ET103" s="4"/>
      <c r="EU103" s="4"/>
    </row>
    <row r="104" spans="2:151" ht="12.75" hidden="1" customHeight="1" x14ac:dyDescent="0.2">
      <c r="L104" s="187"/>
      <c r="M104" s="187"/>
      <c r="N104" s="187"/>
      <c r="O104" s="187"/>
    </row>
    <row r="105" spans="2:151" ht="12.75" customHeight="1" x14ac:dyDescent="0.2">
      <c r="L105" s="187"/>
      <c r="M105" s="187"/>
      <c r="N105" s="187"/>
      <c r="O105" s="187"/>
    </row>
    <row r="106" spans="2:151" ht="12.75" customHeight="1" x14ac:dyDescent="0.2">
      <c r="L106" s="187"/>
      <c r="M106" s="187"/>
      <c r="N106" s="187"/>
      <c r="O106" s="187"/>
    </row>
    <row r="107" spans="2:151" ht="12.75" customHeight="1" x14ac:dyDescent="0.2">
      <c r="L107" s="187"/>
      <c r="M107" s="187"/>
      <c r="N107" s="187"/>
      <c r="O107" s="187"/>
    </row>
    <row r="108" spans="2:151" ht="12.75" customHeight="1" x14ac:dyDescent="0.2">
      <c r="L108" s="187"/>
      <c r="M108" s="187"/>
      <c r="N108" s="187"/>
      <c r="O108" s="187"/>
    </row>
    <row r="109" spans="2:151" ht="12.75" customHeight="1" x14ac:dyDescent="0.2">
      <c r="L109" s="187"/>
    </row>
    <row r="110" spans="2:151" ht="12.75" customHeight="1" x14ac:dyDescent="0.2">
      <c r="L110" s="187"/>
    </row>
    <row r="111" spans="2:151" ht="12.75" customHeight="1" x14ac:dyDescent="0.2"/>
  </sheetData>
  <sheetProtection algorithmName="SHA-512" hashValue="Y2+PbiUak87EPKoMCdVxO7gF0HdNxP2Z6NVU/N1b0bRBq3oXRmTLwNvKxPT3U9b9r1JxFXdA/AYL4kr57wHgPA==" saltValue="3itEx+0cASmtfhkp7Ct/2A==" spinCount="100000" sheet="1" selectLockedCells="1"/>
  <mergeCells count="72">
    <mergeCell ref="L102:M102"/>
    <mergeCell ref="C18:I18"/>
    <mergeCell ref="L18:O18"/>
    <mergeCell ref="C70:F70"/>
    <mergeCell ref="C73:F73"/>
    <mergeCell ref="C91:I91"/>
    <mergeCell ref="C68:H68"/>
    <mergeCell ref="C77:F77"/>
    <mergeCell ref="C79:F79"/>
    <mergeCell ref="C83:F83"/>
    <mergeCell ref="C87:F87"/>
    <mergeCell ref="B85:I85"/>
    <mergeCell ref="E29:E31"/>
    <mergeCell ref="E34:E36"/>
    <mergeCell ref="C20:E20"/>
    <mergeCell ref="C21:I21"/>
    <mergeCell ref="L101:M101"/>
    <mergeCell ref="C86:F86"/>
    <mergeCell ref="G70:G71"/>
    <mergeCell ref="L91:M91"/>
    <mergeCell ref="C80:F80"/>
    <mergeCell ref="C81:F81"/>
    <mergeCell ref="C75:F75"/>
    <mergeCell ref="G76:H76"/>
    <mergeCell ref="C76:F76"/>
    <mergeCell ref="G90:H90"/>
    <mergeCell ref="L76:M76"/>
    <mergeCell ref="C82:F82"/>
    <mergeCell ref="G82:H82"/>
    <mergeCell ref="L82:M82"/>
    <mergeCell ref="E54:E56"/>
    <mergeCell ref="C60:G60"/>
    <mergeCell ref="B58:I58"/>
    <mergeCell ref="C74:F74"/>
    <mergeCell ref="L93:O99"/>
    <mergeCell ref="C25:F25"/>
    <mergeCell ref="C59:F59"/>
    <mergeCell ref="C42:G42"/>
    <mergeCell ref="C72:F72"/>
    <mergeCell ref="C64:F64"/>
    <mergeCell ref="B66:I66"/>
    <mergeCell ref="C67:F67"/>
    <mergeCell ref="C71:F71"/>
    <mergeCell ref="C69:F69"/>
    <mergeCell ref="C65:F65"/>
    <mergeCell ref="C61:F61"/>
    <mergeCell ref="C62:F62"/>
    <mergeCell ref="C63:F63"/>
    <mergeCell ref="E39:E41"/>
    <mergeCell ref="E44:E46"/>
    <mergeCell ref="E49:E51"/>
    <mergeCell ref="C78:F78"/>
    <mergeCell ref="C90:F90"/>
    <mergeCell ref="C84:F84"/>
    <mergeCell ref="C89:F89"/>
    <mergeCell ref="C88:F88"/>
    <mergeCell ref="C2:J2"/>
    <mergeCell ref="C11:I12"/>
    <mergeCell ref="C8:D8"/>
    <mergeCell ref="E8:F8"/>
    <mergeCell ref="L90:M90"/>
    <mergeCell ref="L17:O17"/>
    <mergeCell ref="L25:O25"/>
    <mergeCell ref="C57:F57"/>
    <mergeCell ref="G25:H25"/>
    <mergeCell ref="C17:I17"/>
    <mergeCell ref="C47:G47"/>
    <mergeCell ref="C52:G52"/>
    <mergeCell ref="C27:G27"/>
    <mergeCell ref="C32:G32"/>
    <mergeCell ref="C37:G37"/>
    <mergeCell ref="H23:I23"/>
  </mergeCells>
  <conditionalFormatting sqref="M89">
    <cfRule type="cellIs" dxfId="0" priority="1" operator="equal">
      <formula>"kein ungedeckter Schaden"</formula>
    </cfRule>
  </conditionalFormatting>
  <dataValidations count="1">
    <dataValidation type="list" allowBlank="1" showInputMessage="1" showErrorMessage="1" sqref="D23:G24">
      <formula1>$L$23:$M$23</formula1>
    </dataValidation>
  </dataValidations>
  <pageMargins left="0.51181102362204722" right="0.51181102362204722" top="0.78740157480314965" bottom="0.78740157480314965" header="0.31496062992125984" footer="0.31496062992125984"/>
  <pageSetup paperSize="9" scale="51" orientation="landscape" r:id="rId1"/>
  <headerFooter>
    <oddHeader>&amp;L&amp;9Berechnung Ausfallentschädigung&amp;C&amp;9Modell Entgangene Einnahmen&amp;R&amp;9Fachstelle Kultur Kanton Zürich</oddHeader>
  </headerFooter>
  <rowBreaks count="1" manualBreakCount="1">
    <brk id="57" max="14" man="1"/>
  </rowBreaks>
  <colBreaks count="1" manualBreakCount="1">
    <brk id="11" min="14" max="10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Hauptberechnung durch KF</vt:lpstr>
      <vt:lpstr>Kennzahlen aus den Vorjahren</vt:lpstr>
      <vt:lpstr>Schadensberechnung</vt:lpstr>
      <vt:lpstr>'Kennzahlen aus den Vorjahren'!Druckbereich</vt:lpstr>
      <vt:lpstr>Schadensberechnung!Druckbereich</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Güdel Markus</cp:lastModifiedBy>
  <dcterms:created xsi:type="dcterms:W3CDTF">2020-05-01T09:30:38Z</dcterms:created>
  <dcterms:modified xsi:type="dcterms:W3CDTF">2021-01-11T08:16:48Z</dcterms:modified>
</cp:coreProperties>
</file>